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4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<sst xmlns="http://schemas.openxmlformats.org/spreadsheetml/2006/main" count="155" uniqueCount="65">
  <si>
    <t>曾都区2025年12-2026年6月份第2批企业招用就业困难人员社会保险补贴申报明细表</t>
  </si>
  <si>
    <t>单位：元</t>
  </si>
  <si>
    <t>序号</t>
  </si>
  <si>
    <t>单位名称</t>
  </si>
  <si>
    <t>姓名</t>
  </si>
  <si>
    <t>性别</t>
  </si>
  <si>
    <t>年龄</t>
  </si>
  <si>
    <t>人员
类别</t>
  </si>
  <si>
    <t>劳动合同起止时间</t>
  </si>
  <si>
    <t>申报补贴月份</t>
  </si>
  <si>
    <t>享受月数</t>
  </si>
  <si>
    <t>月缴费
基数</t>
  </si>
  <si>
    <t>企业实际纳基本养老保险费</t>
  </si>
  <si>
    <t>企业实际纳基本医疗保险费</t>
  </si>
  <si>
    <t>企业实际纳失业保险费</t>
  </si>
  <si>
    <t>合计金额</t>
  </si>
  <si>
    <t>比例</t>
  </si>
  <si>
    <t>金额</t>
  </si>
  <si>
    <t>一、湖北三环铸造股份有限公司合计</t>
  </si>
  <si>
    <t>湖北三环铸造股份有限公司</t>
  </si>
  <si>
    <t>袁金艳</t>
  </si>
  <si>
    <t>女</t>
  </si>
  <si>
    <t>①</t>
  </si>
  <si>
    <t>2026.4-2027.3</t>
  </si>
  <si>
    <t>2026.4-6</t>
  </si>
  <si>
    <t>佘春梅</t>
  </si>
  <si>
    <t>马海英</t>
  </si>
  <si>
    <t>夏兴伙</t>
  </si>
  <si>
    <t>男</t>
  </si>
  <si>
    <t>程龙</t>
  </si>
  <si>
    <t>刘道文</t>
  </si>
  <si>
    <t>彭太平</t>
  </si>
  <si>
    <t>黄艳波</t>
  </si>
  <si>
    <t>刘清国</t>
  </si>
  <si>
    <t>2026.4-5</t>
  </si>
  <si>
    <t>张清义</t>
  </si>
  <si>
    <t>2026.5-2027.4</t>
  </si>
  <si>
    <t>2026.5-6</t>
  </si>
  <si>
    <t>唐佳刚</t>
  </si>
  <si>
    <t>余华强</t>
  </si>
  <si>
    <t>付祖伦</t>
  </si>
  <si>
    <t>张吉群</t>
  </si>
  <si>
    <t>二、随州市东阳专用汽车销售有限公司合计</t>
  </si>
  <si>
    <t>随州市东阳专用汽车销售有限公司</t>
  </si>
  <si>
    <t>梁潇</t>
  </si>
  <si>
    <t>31</t>
  </si>
  <si>
    <t>⑥</t>
  </si>
  <si>
    <t>2026.1-12</t>
  </si>
  <si>
    <t>三、随州市东正专用汽车有限公司合计</t>
  </si>
  <si>
    <t>随州市东正专用汽车有限公司</t>
  </si>
  <si>
    <t>徐萍萍</t>
  </si>
  <si>
    <t>2025.12-2026.6</t>
  </si>
  <si>
    <t>四、湖北智虹电子科技有限公司合计</t>
  </si>
  <si>
    <t>湖北智虹电子科技有限公司</t>
  </si>
  <si>
    <t>曹娟娟</t>
  </si>
  <si>
    <t>2026.3-6</t>
  </si>
  <si>
    <t>祁丹</t>
  </si>
  <si>
    <t>杨世金</t>
  </si>
  <si>
    <t>宫金玉</t>
  </si>
  <si>
    <t>五、随州市宏奇工贸有限公司合计</t>
  </si>
  <si>
    <t>随州市宏奇工贸有限公司</t>
  </si>
  <si>
    <t>王伦</t>
  </si>
  <si>
    <t>③</t>
  </si>
  <si>
    <t>合计金额：65941.89元</t>
  </si>
  <si>
    <t xml:space="preserve">  说明：“人员类别”包括:经认定的就业困难人员（①女性年满40周岁或者男性年满50周岁的失业人员（简称大龄就业困难人员）、②连续失业1年以上人员、③失地农民、④城镇零就业家庭成员或者享受城镇居民最低生活保障的人员、⑤农村零转移就业贫困家庭成员、⑥毕业一年以上未就业的高校毕业生、⑦残疾人、⑧各级社会福利机构供养的成年孤儿和社会成年孤儿）、⑨离校2年内未就业的高校毕业生、⑩建档立卡贫困人员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</si>
</sst>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%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sz val="10.5"/>
      <color theme="1"/>
      <name val="仿宋_GB2312"/>
      <charset val="134"/>
    </font>
    <font>
      <sz val="10.5"/>
      <color theme="1"/>
      <name val="黑体"/>
      <charset val="134"/>
    </font>
    <font>
      <sz val="9"/>
      <color theme="1"/>
      <name val="黑体"/>
      <charset val="134"/>
    </font>
    <font>
      <sz val="10.5"/>
      <name val="黑体"/>
      <charset val="134"/>
    </font>
    <font>
      <sz val="9"/>
      <name val="黑体"/>
      <charset val="134"/>
    </font>
    <font>
      <sz val="11"/>
      <color indexed="8"/>
      <name val="宋体"/>
      <charset val="134"/>
    </font>
    <font>
      <sz val="10"/>
      <name val="黑体"/>
      <charset val="134"/>
    </font>
    <font>
      <sz val="11"/>
      <name val="黑体"/>
      <charset val="134"/>
    </font>
    <font>
      <sz val="10"/>
      <name val="新宋体"/>
      <charset val="134"/>
    </font>
    <font>
      <sz val="10.5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6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1" fillId="15" borderId="9" applyNumberFormat="0" applyAlignment="0" applyProtection="0">
      <alignment vertical="center"/>
    </xf>
    <xf numFmtId="0" fontId="25" fillId="15" borderId="6" applyNumberFormat="0" applyAlignment="0" applyProtection="0">
      <alignment vertical="center"/>
    </xf>
    <xf numFmtId="0" fontId="32" fillId="27" borderId="10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9" fontId="16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2"/>
  <sheetViews>
    <sheetView tabSelected="1" zoomScale="85" zoomScaleNormal="85" workbookViewId="0">
      <pane ySplit="4" topLeftCell="A25" activePane="bottomLeft" state="frozen"/>
      <selection/>
      <selection pane="bottomLeft" activeCell="J39" sqref="J39"/>
    </sheetView>
  </sheetViews>
  <sheetFormatPr defaultColWidth="9" defaultRowHeight="13.5"/>
  <cols>
    <col min="1" max="1" width="4.75" style="4" customWidth="1"/>
    <col min="2" max="2" width="27.125" style="5" customWidth="1"/>
    <col min="3" max="3" width="7.63333333333333" style="4" customWidth="1"/>
    <col min="4" max="4" width="5.5" style="4" customWidth="1"/>
    <col min="5" max="5" width="4.875" style="4" customWidth="1"/>
    <col min="6" max="6" width="4.625" style="4" customWidth="1"/>
    <col min="7" max="7" width="15.875" style="5" customWidth="1"/>
    <col min="8" max="8" width="16.375" style="5" customWidth="1"/>
    <col min="9" max="9" width="11.25" style="4" customWidth="1"/>
    <col min="10" max="16" width="10.625" style="4" customWidth="1"/>
    <col min="17" max="17" width="12.5" style="4" customWidth="1"/>
    <col min="18" max="18" width="9.375" style="4"/>
    <col min="19" max="16384" width="9" style="4"/>
  </cols>
  <sheetData>
    <row r="1" ht="36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ht="21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36.75" customHeight="1" spans="1:1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5" t="s">
        <v>10</v>
      </c>
      <c r="J3" s="8" t="s">
        <v>11</v>
      </c>
      <c r="K3" s="8" t="s">
        <v>12</v>
      </c>
      <c r="L3" s="8"/>
      <c r="M3" s="8" t="s">
        <v>13</v>
      </c>
      <c r="N3" s="8"/>
      <c r="O3" s="8" t="s">
        <v>14</v>
      </c>
      <c r="P3" s="8"/>
      <c r="Q3" s="31" t="s">
        <v>15</v>
      </c>
    </row>
    <row r="4" ht="29.25" customHeight="1" spans="1:17">
      <c r="A4" s="8"/>
      <c r="B4" s="9"/>
      <c r="C4" s="8"/>
      <c r="D4" s="8"/>
      <c r="E4" s="8"/>
      <c r="F4" s="8"/>
      <c r="G4" s="8"/>
      <c r="H4" s="8"/>
      <c r="I4" s="26"/>
      <c r="J4" s="8"/>
      <c r="K4" s="8" t="s">
        <v>16</v>
      </c>
      <c r="L4" s="8" t="s">
        <v>17</v>
      </c>
      <c r="M4" s="8" t="s">
        <v>16</v>
      </c>
      <c r="N4" s="8" t="s">
        <v>17</v>
      </c>
      <c r="O4" s="8" t="s">
        <v>16</v>
      </c>
      <c r="P4" s="8" t="s">
        <v>17</v>
      </c>
      <c r="Q4" s="32"/>
    </row>
    <row r="5" s="1" customFormat="1" ht="29.25" customHeight="1" spans="1:17">
      <c r="A5" s="10"/>
      <c r="B5" s="11" t="s">
        <v>18</v>
      </c>
      <c r="C5" s="11"/>
      <c r="D5" s="11"/>
      <c r="E5" s="11"/>
      <c r="F5" s="10"/>
      <c r="G5" s="10"/>
      <c r="H5" s="10"/>
      <c r="I5" s="10"/>
      <c r="J5" s="10"/>
      <c r="K5" s="10"/>
      <c r="L5" s="10">
        <f>SUM(L6:L19)</f>
        <v>27513.6</v>
      </c>
      <c r="M5" s="10"/>
      <c r="N5" s="10">
        <f>SUM(N6:N19)</f>
        <v>11177.2</v>
      </c>
      <c r="O5" s="10"/>
      <c r="P5" s="10">
        <f>SUM(P6:P19)</f>
        <v>1203.6</v>
      </c>
      <c r="Q5" s="10">
        <f>SUM(Q6:Q19)</f>
        <v>39894.4</v>
      </c>
    </row>
    <row r="6" s="2" customFormat="1" ht="36" customHeight="1" spans="1:17">
      <c r="A6" s="12">
        <v>1</v>
      </c>
      <c r="B6" s="12" t="s">
        <v>19</v>
      </c>
      <c r="C6" s="13" t="s">
        <v>20</v>
      </c>
      <c r="D6" s="14" t="s">
        <v>21</v>
      </c>
      <c r="E6" s="12">
        <v>44</v>
      </c>
      <c r="F6" s="12" t="s">
        <v>22</v>
      </c>
      <c r="G6" s="12" t="s">
        <v>23</v>
      </c>
      <c r="H6" s="12" t="s">
        <v>24</v>
      </c>
      <c r="I6" s="27">
        <v>3</v>
      </c>
      <c r="J6" s="12">
        <v>4299</v>
      </c>
      <c r="K6" s="28">
        <v>0.16</v>
      </c>
      <c r="L6" s="12">
        <f t="shared" ref="L6:L19" si="0">687.84*I6</f>
        <v>2063.52</v>
      </c>
      <c r="M6" s="29">
        <v>0.065</v>
      </c>
      <c r="N6" s="12">
        <f t="shared" ref="N6:N19" si="1">279.43*I6</f>
        <v>838.29</v>
      </c>
      <c r="O6" s="30">
        <v>0.007</v>
      </c>
      <c r="P6" s="12">
        <f t="shared" ref="P6:P19" si="2">30.09*I6</f>
        <v>90.27</v>
      </c>
      <c r="Q6" s="33">
        <f t="shared" ref="Q6:Q19" si="3">L6+N6+P6</f>
        <v>2992.08</v>
      </c>
    </row>
    <row r="7" s="2" customFormat="1" ht="36" customHeight="1" spans="1:17">
      <c r="A7" s="12">
        <v>2</v>
      </c>
      <c r="B7" s="12" t="s">
        <v>19</v>
      </c>
      <c r="C7" s="13" t="s">
        <v>25</v>
      </c>
      <c r="D7" s="14" t="s">
        <v>21</v>
      </c>
      <c r="E7" s="12">
        <v>46</v>
      </c>
      <c r="F7" s="12" t="s">
        <v>22</v>
      </c>
      <c r="G7" s="12" t="s">
        <v>23</v>
      </c>
      <c r="H7" s="12" t="s">
        <v>24</v>
      </c>
      <c r="I7" s="27">
        <v>3</v>
      </c>
      <c r="J7" s="12">
        <v>4299</v>
      </c>
      <c r="K7" s="28">
        <v>0.16</v>
      </c>
      <c r="L7" s="12">
        <f t="shared" si="0"/>
        <v>2063.52</v>
      </c>
      <c r="M7" s="29">
        <v>0.065</v>
      </c>
      <c r="N7" s="12">
        <f t="shared" si="1"/>
        <v>838.29</v>
      </c>
      <c r="O7" s="30">
        <v>0.007</v>
      </c>
      <c r="P7" s="12">
        <f t="shared" si="2"/>
        <v>90.27</v>
      </c>
      <c r="Q7" s="33">
        <f t="shared" si="3"/>
        <v>2992.08</v>
      </c>
    </row>
    <row r="8" s="2" customFormat="1" ht="36" customHeight="1" spans="1:17">
      <c r="A8" s="12">
        <v>3</v>
      </c>
      <c r="B8" s="12" t="s">
        <v>19</v>
      </c>
      <c r="C8" s="13" t="s">
        <v>26</v>
      </c>
      <c r="D8" s="14" t="s">
        <v>21</v>
      </c>
      <c r="E8" s="12">
        <v>41</v>
      </c>
      <c r="F8" s="12" t="s">
        <v>22</v>
      </c>
      <c r="G8" s="12" t="s">
        <v>23</v>
      </c>
      <c r="H8" s="12" t="s">
        <v>24</v>
      </c>
      <c r="I8" s="27">
        <v>3</v>
      </c>
      <c r="J8" s="12">
        <v>4299</v>
      </c>
      <c r="K8" s="28">
        <v>0.16</v>
      </c>
      <c r="L8" s="12">
        <f t="shared" si="0"/>
        <v>2063.52</v>
      </c>
      <c r="M8" s="29">
        <v>0.065</v>
      </c>
      <c r="N8" s="12">
        <f t="shared" si="1"/>
        <v>838.29</v>
      </c>
      <c r="O8" s="30">
        <v>0.007</v>
      </c>
      <c r="P8" s="12">
        <f t="shared" si="2"/>
        <v>90.27</v>
      </c>
      <c r="Q8" s="33">
        <f t="shared" si="3"/>
        <v>2992.08</v>
      </c>
    </row>
    <row r="9" s="2" customFormat="1" ht="36" customHeight="1" spans="1:17">
      <c r="A9" s="12">
        <v>4</v>
      </c>
      <c r="B9" s="12" t="s">
        <v>19</v>
      </c>
      <c r="C9" s="13" t="s">
        <v>27</v>
      </c>
      <c r="D9" s="14" t="s">
        <v>28</v>
      </c>
      <c r="E9" s="12">
        <v>53</v>
      </c>
      <c r="F9" s="12" t="s">
        <v>22</v>
      </c>
      <c r="G9" s="12" t="s">
        <v>23</v>
      </c>
      <c r="H9" s="12" t="s">
        <v>24</v>
      </c>
      <c r="I9" s="27">
        <v>3</v>
      </c>
      <c r="J9" s="12">
        <v>4299</v>
      </c>
      <c r="K9" s="28">
        <v>0.16</v>
      </c>
      <c r="L9" s="12">
        <f t="shared" si="0"/>
        <v>2063.52</v>
      </c>
      <c r="M9" s="29">
        <v>0.065</v>
      </c>
      <c r="N9" s="12">
        <f t="shared" si="1"/>
        <v>838.29</v>
      </c>
      <c r="O9" s="30">
        <v>0.007</v>
      </c>
      <c r="P9" s="12">
        <f t="shared" si="2"/>
        <v>90.27</v>
      </c>
      <c r="Q9" s="33">
        <f t="shared" si="3"/>
        <v>2992.08</v>
      </c>
    </row>
    <row r="10" s="2" customFormat="1" ht="36" customHeight="1" spans="1:17">
      <c r="A10" s="12">
        <v>5</v>
      </c>
      <c r="B10" s="12" t="s">
        <v>19</v>
      </c>
      <c r="C10" s="13" t="s">
        <v>29</v>
      </c>
      <c r="D10" s="14" t="s">
        <v>28</v>
      </c>
      <c r="E10" s="12">
        <v>51</v>
      </c>
      <c r="F10" s="12" t="s">
        <v>22</v>
      </c>
      <c r="G10" s="12" t="s">
        <v>23</v>
      </c>
      <c r="H10" s="12" t="s">
        <v>24</v>
      </c>
      <c r="I10" s="27">
        <v>3</v>
      </c>
      <c r="J10" s="12">
        <v>4299</v>
      </c>
      <c r="K10" s="28">
        <v>0.16</v>
      </c>
      <c r="L10" s="12">
        <f t="shared" si="0"/>
        <v>2063.52</v>
      </c>
      <c r="M10" s="29">
        <v>0.065</v>
      </c>
      <c r="N10" s="12">
        <f t="shared" si="1"/>
        <v>838.29</v>
      </c>
      <c r="O10" s="30">
        <v>0.007</v>
      </c>
      <c r="P10" s="12">
        <f t="shared" si="2"/>
        <v>90.27</v>
      </c>
      <c r="Q10" s="33">
        <f t="shared" si="3"/>
        <v>2992.08</v>
      </c>
    </row>
    <row r="11" s="2" customFormat="1" ht="36" customHeight="1" spans="1:17">
      <c r="A11" s="12">
        <v>6</v>
      </c>
      <c r="B11" s="12" t="s">
        <v>19</v>
      </c>
      <c r="C11" s="13" t="s">
        <v>30</v>
      </c>
      <c r="D11" s="14" t="s">
        <v>28</v>
      </c>
      <c r="E11" s="12">
        <v>52</v>
      </c>
      <c r="F11" s="12" t="s">
        <v>22</v>
      </c>
      <c r="G11" s="12" t="s">
        <v>23</v>
      </c>
      <c r="H11" s="12" t="s">
        <v>24</v>
      </c>
      <c r="I11" s="27">
        <v>3</v>
      </c>
      <c r="J11" s="12">
        <v>4299</v>
      </c>
      <c r="K11" s="28">
        <v>0.16</v>
      </c>
      <c r="L11" s="12">
        <f t="shared" si="0"/>
        <v>2063.52</v>
      </c>
      <c r="M11" s="29">
        <v>0.065</v>
      </c>
      <c r="N11" s="12">
        <f t="shared" si="1"/>
        <v>838.29</v>
      </c>
      <c r="O11" s="30">
        <v>0.007</v>
      </c>
      <c r="P11" s="12">
        <f t="shared" si="2"/>
        <v>90.27</v>
      </c>
      <c r="Q11" s="33">
        <f t="shared" si="3"/>
        <v>2992.08</v>
      </c>
    </row>
    <row r="12" s="2" customFormat="1" ht="36" customHeight="1" spans="1:17">
      <c r="A12" s="12">
        <v>7</v>
      </c>
      <c r="B12" s="12" t="s">
        <v>19</v>
      </c>
      <c r="C12" s="13" t="s">
        <v>31</v>
      </c>
      <c r="D12" s="14" t="s">
        <v>28</v>
      </c>
      <c r="E12" s="12">
        <v>58</v>
      </c>
      <c r="F12" s="12" t="s">
        <v>22</v>
      </c>
      <c r="G12" s="12" t="s">
        <v>23</v>
      </c>
      <c r="H12" s="12" t="s">
        <v>24</v>
      </c>
      <c r="I12" s="27">
        <v>3</v>
      </c>
      <c r="J12" s="12">
        <v>4299</v>
      </c>
      <c r="K12" s="28">
        <v>0.16</v>
      </c>
      <c r="L12" s="12">
        <f t="shared" si="0"/>
        <v>2063.52</v>
      </c>
      <c r="M12" s="29">
        <v>0.065</v>
      </c>
      <c r="N12" s="12">
        <f t="shared" si="1"/>
        <v>838.29</v>
      </c>
      <c r="O12" s="30">
        <v>0.007</v>
      </c>
      <c r="P12" s="12">
        <f t="shared" si="2"/>
        <v>90.27</v>
      </c>
      <c r="Q12" s="33">
        <f t="shared" si="3"/>
        <v>2992.08</v>
      </c>
    </row>
    <row r="13" s="2" customFormat="1" ht="36" customHeight="1" spans="1:17">
      <c r="A13" s="12">
        <v>8</v>
      </c>
      <c r="B13" s="12" t="s">
        <v>19</v>
      </c>
      <c r="C13" s="13" t="s">
        <v>32</v>
      </c>
      <c r="D13" s="14" t="s">
        <v>28</v>
      </c>
      <c r="E13" s="12">
        <v>51</v>
      </c>
      <c r="F13" s="12" t="s">
        <v>22</v>
      </c>
      <c r="G13" s="12" t="s">
        <v>23</v>
      </c>
      <c r="H13" s="12" t="s">
        <v>24</v>
      </c>
      <c r="I13" s="27">
        <v>3</v>
      </c>
      <c r="J13" s="12">
        <v>4299</v>
      </c>
      <c r="K13" s="28">
        <v>0.16</v>
      </c>
      <c r="L13" s="12">
        <f t="shared" si="0"/>
        <v>2063.52</v>
      </c>
      <c r="M13" s="29">
        <v>0.065</v>
      </c>
      <c r="N13" s="12">
        <f t="shared" si="1"/>
        <v>838.29</v>
      </c>
      <c r="O13" s="30">
        <v>0.007</v>
      </c>
      <c r="P13" s="12">
        <f t="shared" si="2"/>
        <v>90.27</v>
      </c>
      <c r="Q13" s="33">
        <f t="shared" si="3"/>
        <v>2992.08</v>
      </c>
    </row>
    <row r="14" s="2" customFormat="1" ht="36" customHeight="1" spans="1:17">
      <c r="A14" s="12">
        <v>9</v>
      </c>
      <c r="B14" s="12" t="s">
        <v>19</v>
      </c>
      <c r="C14" s="13" t="s">
        <v>33</v>
      </c>
      <c r="D14" s="14" t="s">
        <v>28</v>
      </c>
      <c r="E14" s="14">
        <v>55</v>
      </c>
      <c r="F14" s="15" t="s">
        <v>22</v>
      </c>
      <c r="G14" s="12" t="s">
        <v>23</v>
      </c>
      <c r="H14" s="12" t="s">
        <v>34</v>
      </c>
      <c r="I14" s="27">
        <v>2</v>
      </c>
      <c r="J14" s="12">
        <v>4299</v>
      </c>
      <c r="K14" s="28">
        <v>0.16</v>
      </c>
      <c r="L14" s="12">
        <f t="shared" si="0"/>
        <v>1375.68</v>
      </c>
      <c r="M14" s="29">
        <v>0.065</v>
      </c>
      <c r="N14" s="12">
        <f t="shared" si="1"/>
        <v>558.86</v>
      </c>
      <c r="O14" s="30">
        <v>0.007</v>
      </c>
      <c r="P14" s="12">
        <f t="shared" si="2"/>
        <v>60.18</v>
      </c>
      <c r="Q14" s="33">
        <f t="shared" si="3"/>
        <v>1994.72</v>
      </c>
    </row>
    <row r="15" s="2" customFormat="1" ht="36" customHeight="1" spans="1:17">
      <c r="A15" s="12">
        <v>10</v>
      </c>
      <c r="B15" s="12" t="s">
        <v>19</v>
      </c>
      <c r="C15" s="13" t="s">
        <v>35</v>
      </c>
      <c r="D15" s="14" t="s">
        <v>28</v>
      </c>
      <c r="E15" s="14">
        <v>53</v>
      </c>
      <c r="F15" s="15" t="s">
        <v>22</v>
      </c>
      <c r="G15" s="12" t="s">
        <v>36</v>
      </c>
      <c r="H15" s="12" t="s">
        <v>37</v>
      </c>
      <c r="I15" s="27">
        <v>2</v>
      </c>
      <c r="J15" s="12">
        <v>4299</v>
      </c>
      <c r="K15" s="28">
        <v>0.16</v>
      </c>
      <c r="L15" s="12">
        <f t="shared" si="0"/>
        <v>1375.68</v>
      </c>
      <c r="M15" s="29">
        <v>0.065</v>
      </c>
      <c r="N15" s="12">
        <f t="shared" si="1"/>
        <v>558.86</v>
      </c>
      <c r="O15" s="30">
        <v>0.007</v>
      </c>
      <c r="P15" s="12">
        <f t="shared" si="2"/>
        <v>60.18</v>
      </c>
      <c r="Q15" s="33">
        <f t="shared" si="3"/>
        <v>1994.72</v>
      </c>
    </row>
    <row r="16" s="2" customFormat="1" ht="36" customHeight="1" spans="1:17">
      <c r="A16" s="12">
        <v>11</v>
      </c>
      <c r="B16" s="12" t="s">
        <v>19</v>
      </c>
      <c r="C16" s="13" t="s">
        <v>38</v>
      </c>
      <c r="D16" s="14" t="s">
        <v>28</v>
      </c>
      <c r="E16" s="14">
        <v>52</v>
      </c>
      <c r="F16" s="15" t="s">
        <v>22</v>
      </c>
      <c r="G16" s="12" t="s">
        <v>23</v>
      </c>
      <c r="H16" s="12" t="s">
        <v>24</v>
      </c>
      <c r="I16" s="27">
        <v>3</v>
      </c>
      <c r="J16" s="12">
        <v>4299</v>
      </c>
      <c r="K16" s="28">
        <v>0.16</v>
      </c>
      <c r="L16" s="12">
        <f t="shared" si="0"/>
        <v>2063.52</v>
      </c>
      <c r="M16" s="29">
        <v>0.065</v>
      </c>
      <c r="N16" s="12">
        <f t="shared" si="1"/>
        <v>838.29</v>
      </c>
      <c r="O16" s="30">
        <v>0.007</v>
      </c>
      <c r="P16" s="12">
        <f t="shared" si="2"/>
        <v>90.27</v>
      </c>
      <c r="Q16" s="33">
        <f t="shared" si="3"/>
        <v>2992.08</v>
      </c>
    </row>
    <row r="17" s="2" customFormat="1" ht="36" customHeight="1" spans="1:17">
      <c r="A17" s="12">
        <v>12</v>
      </c>
      <c r="B17" s="12" t="s">
        <v>19</v>
      </c>
      <c r="C17" s="13" t="s">
        <v>39</v>
      </c>
      <c r="D17" s="14" t="s">
        <v>28</v>
      </c>
      <c r="E17" s="14">
        <v>55</v>
      </c>
      <c r="F17" s="15" t="s">
        <v>22</v>
      </c>
      <c r="G17" s="12" t="s">
        <v>23</v>
      </c>
      <c r="H17" s="12" t="s">
        <v>24</v>
      </c>
      <c r="I17" s="27">
        <v>3</v>
      </c>
      <c r="J17" s="12">
        <v>4299</v>
      </c>
      <c r="K17" s="28">
        <v>0.16</v>
      </c>
      <c r="L17" s="12">
        <f t="shared" si="0"/>
        <v>2063.52</v>
      </c>
      <c r="M17" s="29">
        <v>0.065</v>
      </c>
      <c r="N17" s="12">
        <f t="shared" si="1"/>
        <v>838.29</v>
      </c>
      <c r="O17" s="30">
        <v>0.007</v>
      </c>
      <c r="P17" s="12">
        <f t="shared" si="2"/>
        <v>90.27</v>
      </c>
      <c r="Q17" s="33">
        <f t="shared" si="3"/>
        <v>2992.08</v>
      </c>
    </row>
    <row r="18" s="2" customFormat="1" ht="36" customHeight="1" spans="1:17">
      <c r="A18" s="12">
        <v>13</v>
      </c>
      <c r="B18" s="12" t="s">
        <v>19</v>
      </c>
      <c r="C18" s="13" t="s">
        <v>40</v>
      </c>
      <c r="D18" s="14" t="s">
        <v>28</v>
      </c>
      <c r="E18" s="14">
        <v>53</v>
      </c>
      <c r="F18" s="15" t="s">
        <v>22</v>
      </c>
      <c r="G18" s="12" t="s">
        <v>23</v>
      </c>
      <c r="H18" s="12" t="s">
        <v>24</v>
      </c>
      <c r="I18" s="27">
        <v>3</v>
      </c>
      <c r="J18" s="12">
        <v>4299</v>
      </c>
      <c r="K18" s="28">
        <v>0.16</v>
      </c>
      <c r="L18" s="12">
        <f t="shared" si="0"/>
        <v>2063.52</v>
      </c>
      <c r="M18" s="29">
        <v>0.065</v>
      </c>
      <c r="N18" s="12">
        <f t="shared" si="1"/>
        <v>838.29</v>
      </c>
      <c r="O18" s="30">
        <v>0.007</v>
      </c>
      <c r="P18" s="12">
        <f t="shared" si="2"/>
        <v>90.27</v>
      </c>
      <c r="Q18" s="33">
        <f t="shared" si="3"/>
        <v>2992.08</v>
      </c>
    </row>
    <row r="19" s="2" customFormat="1" ht="36" customHeight="1" spans="1:17">
      <c r="A19" s="12">
        <v>14</v>
      </c>
      <c r="B19" s="12" t="s">
        <v>19</v>
      </c>
      <c r="C19" s="13" t="s">
        <v>41</v>
      </c>
      <c r="D19" s="14" t="s">
        <v>28</v>
      </c>
      <c r="E19" s="14">
        <v>53</v>
      </c>
      <c r="F19" s="15" t="s">
        <v>22</v>
      </c>
      <c r="G19" s="12" t="s">
        <v>23</v>
      </c>
      <c r="H19" s="12" t="s">
        <v>24</v>
      </c>
      <c r="I19" s="27">
        <v>3</v>
      </c>
      <c r="J19" s="12">
        <v>4299</v>
      </c>
      <c r="K19" s="28">
        <v>0.16</v>
      </c>
      <c r="L19" s="12">
        <f t="shared" si="0"/>
        <v>2063.52</v>
      </c>
      <c r="M19" s="29">
        <v>0.065</v>
      </c>
      <c r="N19" s="12">
        <f t="shared" si="1"/>
        <v>838.29</v>
      </c>
      <c r="O19" s="30">
        <v>0.007</v>
      </c>
      <c r="P19" s="12">
        <f t="shared" si="2"/>
        <v>90.27</v>
      </c>
      <c r="Q19" s="33">
        <f t="shared" si="3"/>
        <v>2992.08</v>
      </c>
    </row>
    <row r="20" s="2" customFormat="1" ht="36" customHeight="1" spans="1:17">
      <c r="A20" s="12"/>
      <c r="B20" s="16" t="s">
        <v>42</v>
      </c>
      <c r="C20" s="16"/>
      <c r="D20" s="16"/>
      <c r="E20" s="16"/>
      <c r="F20" s="17"/>
      <c r="G20" s="17"/>
      <c r="H20" s="17"/>
      <c r="I20" s="17"/>
      <c r="J20" s="17"/>
      <c r="K20" s="17"/>
      <c r="L20" s="17">
        <f>SUM(L21:L21)</f>
        <v>687.84</v>
      </c>
      <c r="M20" s="17"/>
      <c r="N20" s="17">
        <f>SUM(N21:N21)</f>
        <v>279.43</v>
      </c>
      <c r="O20" s="17"/>
      <c r="P20" s="17">
        <f>SUM(P21:P21)</f>
        <v>30.09</v>
      </c>
      <c r="Q20" s="17">
        <f>SUM(P20+N20+L20)</f>
        <v>997.36</v>
      </c>
    </row>
    <row r="21" s="2" customFormat="1" ht="36" customHeight="1" spans="1:17">
      <c r="A21" s="12">
        <v>15</v>
      </c>
      <c r="B21" s="12" t="s">
        <v>43</v>
      </c>
      <c r="C21" s="18" t="s">
        <v>44</v>
      </c>
      <c r="D21" s="18" t="s">
        <v>28</v>
      </c>
      <c r="E21" s="18" t="s">
        <v>45</v>
      </c>
      <c r="F21" s="19" t="s">
        <v>46</v>
      </c>
      <c r="G21" s="12" t="s">
        <v>47</v>
      </c>
      <c r="H21" s="12">
        <v>2026.1</v>
      </c>
      <c r="I21" s="14">
        <v>1</v>
      </c>
      <c r="J21" s="12">
        <v>4299</v>
      </c>
      <c r="K21" s="28">
        <v>0.16</v>
      </c>
      <c r="L21" s="12">
        <f>687.84*I21</f>
        <v>687.84</v>
      </c>
      <c r="M21" s="29">
        <v>0.065</v>
      </c>
      <c r="N21" s="12">
        <f>279.43*I21</f>
        <v>279.43</v>
      </c>
      <c r="O21" s="30">
        <v>0.007</v>
      </c>
      <c r="P21" s="12">
        <f>30.09*I21</f>
        <v>30.09</v>
      </c>
      <c r="Q21" s="33">
        <f>L21+N21+P21</f>
        <v>997.36</v>
      </c>
    </row>
    <row r="22" s="2" customFormat="1" ht="36" customHeight="1" spans="1:17">
      <c r="A22" s="12"/>
      <c r="B22" s="16" t="s">
        <v>48</v>
      </c>
      <c r="C22" s="16"/>
      <c r="D22" s="16"/>
      <c r="E22" s="16"/>
      <c r="F22" s="14"/>
      <c r="G22" s="12"/>
      <c r="H22" s="12"/>
      <c r="I22" s="12"/>
      <c r="J22" s="14"/>
      <c r="K22" s="28"/>
      <c r="L22" s="17">
        <f>SUM(L23:L23)</f>
        <v>4814.88</v>
      </c>
      <c r="M22" s="17"/>
      <c r="N22" s="17">
        <f>SUM(N23:N23)</f>
        <v>1956.01</v>
      </c>
      <c r="O22" s="17"/>
      <c r="P22" s="17">
        <f>SUM(P23:P23)</f>
        <v>210.63</v>
      </c>
      <c r="Q22" s="17">
        <f>SUM(Q23:Q23)</f>
        <v>6981.52</v>
      </c>
    </row>
    <row r="23" s="2" customFormat="1" ht="36" customHeight="1" spans="1:17">
      <c r="A23" s="12">
        <v>16</v>
      </c>
      <c r="B23" s="12" t="s">
        <v>49</v>
      </c>
      <c r="C23" s="20" t="s">
        <v>50</v>
      </c>
      <c r="D23" s="20" t="s">
        <v>21</v>
      </c>
      <c r="E23" s="21">
        <v>44</v>
      </c>
      <c r="F23" s="15" t="s">
        <v>22</v>
      </c>
      <c r="G23" s="21" t="s">
        <v>47</v>
      </c>
      <c r="H23" s="12" t="s">
        <v>51</v>
      </c>
      <c r="I23" s="14">
        <v>7</v>
      </c>
      <c r="J23" s="12">
        <v>4299</v>
      </c>
      <c r="K23" s="28">
        <v>0.16</v>
      </c>
      <c r="L23" s="12">
        <f>687.84*I23</f>
        <v>4814.88</v>
      </c>
      <c r="M23" s="29">
        <v>0.065</v>
      </c>
      <c r="N23" s="12">
        <f>279.43*I23</f>
        <v>1956.01</v>
      </c>
      <c r="O23" s="30">
        <v>0.007</v>
      </c>
      <c r="P23" s="12">
        <f>30.09*I23</f>
        <v>210.63</v>
      </c>
      <c r="Q23" s="33">
        <f>L23+N23+P23</f>
        <v>6981.52</v>
      </c>
    </row>
    <row r="24" s="2" customFormat="1" ht="36" customHeight="1" spans="1:17">
      <c r="A24" s="12"/>
      <c r="B24" s="16" t="s">
        <v>52</v>
      </c>
      <c r="C24" s="16"/>
      <c r="D24" s="16"/>
      <c r="E24" s="16"/>
      <c r="F24" s="14"/>
      <c r="G24" s="12"/>
      <c r="H24" s="12"/>
      <c r="I24" s="12"/>
      <c r="J24" s="14"/>
      <c r="K24" s="28"/>
      <c r="L24" s="17">
        <f t="shared" ref="L24:Q24" si="4">SUM(L25:L28)</f>
        <v>14444.64</v>
      </c>
      <c r="M24" s="17"/>
      <c r="N24" s="17">
        <f>SUM(N25:N27)</f>
        <v>0</v>
      </c>
      <c r="O24" s="17"/>
      <c r="P24" s="17">
        <f t="shared" si="4"/>
        <v>631.89</v>
      </c>
      <c r="Q24" s="17">
        <f t="shared" si="4"/>
        <v>15076.53</v>
      </c>
    </row>
    <row r="25" s="2" customFormat="1" ht="36" customHeight="1" spans="1:17">
      <c r="A25" s="12">
        <v>17</v>
      </c>
      <c r="B25" s="12" t="s">
        <v>53</v>
      </c>
      <c r="C25" s="13" t="s">
        <v>54</v>
      </c>
      <c r="D25" s="14" t="s">
        <v>21</v>
      </c>
      <c r="E25" s="14">
        <v>42</v>
      </c>
      <c r="F25" s="15" t="s">
        <v>22</v>
      </c>
      <c r="G25" s="21" t="s">
        <v>47</v>
      </c>
      <c r="H25" s="12" t="s">
        <v>55</v>
      </c>
      <c r="I25" s="14">
        <v>4</v>
      </c>
      <c r="J25" s="12">
        <v>4299</v>
      </c>
      <c r="K25" s="28">
        <v>0.16</v>
      </c>
      <c r="L25" s="12">
        <f>687.84*I25</f>
        <v>2751.36</v>
      </c>
      <c r="M25" s="29">
        <v>0.065</v>
      </c>
      <c r="N25" s="12">
        <v>0</v>
      </c>
      <c r="O25" s="30">
        <v>0.007</v>
      </c>
      <c r="P25" s="12">
        <f>30.09*I25</f>
        <v>120.36</v>
      </c>
      <c r="Q25" s="33">
        <f>L25+N25+P25</f>
        <v>2871.72</v>
      </c>
    </row>
    <row r="26" s="2" customFormat="1" ht="36" customHeight="1" spans="1:17">
      <c r="A26" s="12">
        <v>18</v>
      </c>
      <c r="B26" s="12" t="s">
        <v>53</v>
      </c>
      <c r="C26" s="13" t="s">
        <v>56</v>
      </c>
      <c r="D26" s="14" t="s">
        <v>21</v>
      </c>
      <c r="E26" s="14">
        <v>47</v>
      </c>
      <c r="F26" s="15" t="s">
        <v>22</v>
      </c>
      <c r="G26" s="21" t="s">
        <v>47</v>
      </c>
      <c r="H26" s="12" t="s">
        <v>51</v>
      </c>
      <c r="I26" s="14">
        <v>7</v>
      </c>
      <c r="J26" s="12">
        <v>4299</v>
      </c>
      <c r="K26" s="28">
        <v>0.16</v>
      </c>
      <c r="L26" s="12">
        <f>687.84*I26</f>
        <v>4814.88</v>
      </c>
      <c r="M26" s="29">
        <v>0.065</v>
      </c>
      <c r="N26" s="12">
        <v>0</v>
      </c>
      <c r="O26" s="30">
        <v>0.007</v>
      </c>
      <c r="P26" s="12">
        <f>30.09*I26</f>
        <v>210.63</v>
      </c>
      <c r="Q26" s="33">
        <f>L26+N26+P26</f>
        <v>5025.51</v>
      </c>
    </row>
    <row r="27" s="2" customFormat="1" ht="36" customHeight="1" spans="1:17">
      <c r="A27" s="12">
        <v>19</v>
      </c>
      <c r="B27" s="12" t="s">
        <v>53</v>
      </c>
      <c r="C27" s="13" t="s">
        <v>57</v>
      </c>
      <c r="D27" s="14" t="s">
        <v>28</v>
      </c>
      <c r="E27" s="14">
        <v>54</v>
      </c>
      <c r="F27" s="15" t="s">
        <v>22</v>
      </c>
      <c r="G27" s="21" t="s">
        <v>47</v>
      </c>
      <c r="H27" s="12" t="s">
        <v>51</v>
      </c>
      <c r="I27" s="14">
        <v>7</v>
      </c>
      <c r="J27" s="12">
        <v>4299</v>
      </c>
      <c r="K27" s="28">
        <v>0.16</v>
      </c>
      <c r="L27" s="12">
        <f>687.84*I27</f>
        <v>4814.88</v>
      </c>
      <c r="M27" s="29">
        <v>0.065</v>
      </c>
      <c r="N27" s="12">
        <v>0</v>
      </c>
      <c r="O27" s="30">
        <v>0.007</v>
      </c>
      <c r="P27" s="12">
        <f>30.09*I27</f>
        <v>210.63</v>
      </c>
      <c r="Q27" s="33">
        <f>L27+N27+P27</f>
        <v>5025.51</v>
      </c>
    </row>
    <row r="28" s="2" customFormat="1" ht="36" customHeight="1" spans="1:17">
      <c r="A28" s="12">
        <v>20</v>
      </c>
      <c r="B28" s="12" t="s">
        <v>53</v>
      </c>
      <c r="C28" s="13" t="s">
        <v>58</v>
      </c>
      <c r="D28" s="14" t="s">
        <v>21</v>
      </c>
      <c r="E28" s="14">
        <v>45</v>
      </c>
      <c r="F28" s="15" t="s">
        <v>22</v>
      </c>
      <c r="G28" s="21" t="s">
        <v>47</v>
      </c>
      <c r="H28" s="12" t="s">
        <v>24</v>
      </c>
      <c r="I28" s="14">
        <v>3</v>
      </c>
      <c r="J28" s="12">
        <v>4299</v>
      </c>
      <c r="K28" s="28">
        <v>0.16</v>
      </c>
      <c r="L28" s="12">
        <f>687.84*I28</f>
        <v>2063.52</v>
      </c>
      <c r="M28" s="29">
        <v>0.065</v>
      </c>
      <c r="N28" s="12">
        <v>0</v>
      </c>
      <c r="O28" s="30">
        <v>0.007</v>
      </c>
      <c r="P28" s="12">
        <f>30.09*I28</f>
        <v>90.27</v>
      </c>
      <c r="Q28" s="33">
        <f>L28+N28+P28</f>
        <v>2153.79</v>
      </c>
    </row>
    <row r="29" s="2" customFormat="1" ht="36" customHeight="1" spans="1:17">
      <c r="A29" s="12"/>
      <c r="B29" s="16" t="s">
        <v>59</v>
      </c>
      <c r="C29" s="16"/>
      <c r="D29" s="16"/>
      <c r="E29" s="16"/>
      <c r="F29" s="14"/>
      <c r="G29" s="12"/>
      <c r="H29" s="12"/>
      <c r="I29" s="12"/>
      <c r="J29" s="14"/>
      <c r="K29" s="28"/>
      <c r="L29" s="17">
        <f>SUM(L30:L30)</f>
        <v>2063.52</v>
      </c>
      <c r="M29" s="17"/>
      <c r="N29" s="17">
        <f>SUM(N30:N30)</f>
        <v>838.29</v>
      </c>
      <c r="O29" s="17"/>
      <c r="P29" s="17">
        <f>SUM(P30:P30)</f>
        <v>90.27</v>
      </c>
      <c r="Q29" s="17">
        <f>SUM(P29+N29+L29)</f>
        <v>2992.08</v>
      </c>
    </row>
    <row r="30" s="2" customFormat="1" ht="36" customHeight="1" spans="1:17">
      <c r="A30" s="12">
        <v>21</v>
      </c>
      <c r="B30" s="12" t="s">
        <v>60</v>
      </c>
      <c r="C30" s="14" t="s">
        <v>61</v>
      </c>
      <c r="D30" s="14" t="s">
        <v>28</v>
      </c>
      <c r="E30" s="14">
        <v>49</v>
      </c>
      <c r="F30" s="22" t="s">
        <v>62</v>
      </c>
      <c r="G30" s="12" t="s">
        <v>47</v>
      </c>
      <c r="H30" s="12" t="s">
        <v>24</v>
      </c>
      <c r="I30" s="14">
        <v>3</v>
      </c>
      <c r="J30" s="12">
        <v>4299</v>
      </c>
      <c r="K30" s="28">
        <v>0.16</v>
      </c>
      <c r="L30" s="12">
        <f>687.84*I30</f>
        <v>2063.52</v>
      </c>
      <c r="M30" s="29">
        <v>0.065</v>
      </c>
      <c r="N30" s="12">
        <f>279.43*I30</f>
        <v>838.29</v>
      </c>
      <c r="O30" s="30">
        <v>0.007</v>
      </c>
      <c r="P30" s="12">
        <f>30.09*I30</f>
        <v>90.27</v>
      </c>
      <c r="Q30" s="33">
        <f>L30+N30+P30</f>
        <v>2992.08</v>
      </c>
    </row>
    <row r="31" s="3" customFormat="1" ht="36" customHeight="1" spans="1:17">
      <c r="A31" s="23"/>
      <c r="B31" s="23"/>
      <c r="C31" s="23" t="s">
        <v>63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34"/>
    </row>
    <row r="32" ht="55" customHeight="1" spans="1:17">
      <c r="A32" s="24" t="s">
        <v>64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</sheetData>
  <protectedRanges>
    <protectedRange sqref="C21" name="区域1_3"/>
    <protectedRange sqref="B17:B18" name="区域1_7"/>
    <protectedRange sqref="B15:B16" name="区域1_10_1"/>
    <protectedRange sqref="C17:C18" name="区域1_7_1"/>
    <protectedRange sqref="G15:G16" name="区域1_6"/>
    <protectedRange sqref="C14:C18" name="区域1_7_1_1"/>
    <protectedRange sqref="C13" name="区域1_20"/>
  </protectedRanges>
  <mergeCells count="23">
    <mergeCell ref="A1:Q1"/>
    <mergeCell ref="A2:Q2"/>
    <mergeCell ref="K3:L3"/>
    <mergeCell ref="M3:N3"/>
    <mergeCell ref="O3:P3"/>
    <mergeCell ref="B5:E5"/>
    <mergeCell ref="B20:E20"/>
    <mergeCell ref="B22:E22"/>
    <mergeCell ref="B24:E24"/>
    <mergeCell ref="B29:E29"/>
    <mergeCell ref="C31:P31"/>
    <mergeCell ref="A32:Q3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</mergeCells>
  <conditionalFormatting sqref="C31">
    <cfRule type="duplicateValues" dxfId="0" priority="3"/>
  </conditionalFormatting>
  <conditionalFormatting sqref="C3:C4 C21 C23 C30 C33:C1048576">
    <cfRule type="duplicateValues" dxfId="0" priority="82"/>
  </conditionalFormatting>
  <conditionalFormatting sqref="C21 C23 C30">
    <cfRule type="duplicateValues" dxfId="0" priority="83"/>
  </conditionalFormatting>
  <pageMargins left="0.747916666666667" right="0.629861111111111" top="0.865972222222222" bottom="0.511805555555556" header="0.275" footer="0.275"/>
  <pageSetup paperSize="9" scale="72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4 "   m a s t e r = " "   o t h e r U s e r P e r m i s s i o n = " v i s i b l e " > < a r r U s e r I d   t i t l e = " :S�W1 _ 3 "   r a n g e C r e a t o r = " "   o t h e r s A c c e s s P e r m i s s i o n = " e d i t " / > < a r r U s e r I d   t i t l e = " :S�W1 _ 7 "   r a n g e C r e a t o r = " "   o t h e r s A c c e s s P e r m i s s i o n = " e d i t " / > < a r r U s e r I d   t i t l e = " :S�W1 _ 1 0 _ 1 "   r a n g e C r e a t o r = " "   o t h e r s A c c e s s P e r m i s s i o n = " e d i t " / > < a r r U s e r I d   t i t l e = " :S�W1 _ 7 _ 1 "   r a n g e C r e a t o r = " "   o t h e r s A c c e s s P e r m i s s i o n = " e d i t " / > < a r r U s e r I d   t i t l e = " :S�W1 _ 6 "   r a n g e C r e a t o r = " "   o t h e r s A c c e s s P e r m i s s i o n = " e d i t " / > < a r r U s e r I d   t i t l e = " :S�W1 _ 3 _ 3 "   r a n g e C r e a t o r = " "   o t h e r s A c c e s s P e r m i s s i o n = " e d i t " / > < a r r U s e r I d   t i t l e = " :S�W1 _ 7 _ 1 _ 1 "   r a n g e C r e a t o r = " "   o t h e r s A c c e s s P e r m i s s i o n = " e d i t " / > < a r r U s e r I d   t i t l e = " :S�W1 _ 1 3 "   r a n g e C r e a t o r = " "   o t h e r s A c c e s s P e r m i s s i o n = " e d i t " / > < a r r U s e r I d   t i t l e = " :S�W1 _ 1 6 "   r a n g e C r e a t o r = " "   o t h e r s A c c e s s P e r m i s s i o n = " e d i t " / > < a r r U s e r I d   t i t l e = " :S�W1 _ 2 0 "   r a n g e C r e a t o r = " "   o t h e r s A c c e s s P e r m i s s i o n = " e d i t " / > < a r r U s e r I d   t i t l e = " :S�W1 _ 1 "   r a n g e C r e a t o r = " "   o t h e r s A c c e s s P e r m i s s i o n = " e d i t " / > < a r r U s e r I d   t i t l e = " :S�W1 _ 1 _ 2 "   r a n g e C r e a t o r = " "   o t h e r s A c c e s s P e r m i s s i o n = " e d i t " / > < / r a n g e L i s t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admin</cp:lastModifiedBy>
  <dcterms:created xsi:type="dcterms:W3CDTF">2020-11-25T01:41:00Z</dcterms:created>
  <cp:lastPrinted>2020-11-25T01:53:00Z</cp:lastPrinted>
  <dcterms:modified xsi:type="dcterms:W3CDTF">2026-08-28T01:01:58Z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A1ABF4811660491AB8FDEF97C7ADF8B1_13</vt:lpwstr>
  </property>
  <property fmtid="{D5CDD505-2E9C-101B-9397-08002B2CF9AE}" pid="4" name="KSOProductBuildVer">
    <vt:lpwstr>2052-11.1.0.10314</vt:lpwstr>
  </property>
  <property fmtid="{D5CDD505-2E9C-101B-9397-08002B2CF9AE}" pid="5" name="CalculationRule">
    <vt:i4>0</vt:i4>
  </property>
</Properties>
</file>