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大学生\2026年\2025.12-2026.6\第二批\"/>
    </mc:Choice>
  </mc:AlternateContent>
  <bookViews>
    <workbookView windowWidth="24000" windowHeight="9675"/>
  </bookViews>
  <sheets>
    <sheet name="Sheet1" sheetId="4" r:id="rId1"/>
  </sheets>
  <definedNames>
    <definedName name="_xlnm._FilterDatabase" localSheetId="0" hidden="1">Sheet1!$A$4:$Q$99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<sst xmlns="http://schemas.openxmlformats.org/spreadsheetml/2006/main" count="380" uniqueCount="197">
  <si>
    <t>2025年12-2026年6月曾都区第二批企业招用离校2年内未就业的高校毕业生
社会保险补贴总表</t>
  </si>
  <si>
    <t>单位：元</t>
  </si>
  <si>
    <t>序号</t>
  </si>
  <si>
    <t>单位名称</t>
  </si>
  <si>
    <t>姓名</t>
  </si>
  <si>
    <t>性别</t>
  </si>
  <si>
    <t>年龄</t>
  </si>
  <si>
    <t>人员
类别</t>
  </si>
  <si>
    <t>劳动合同起止时间</t>
  </si>
  <si>
    <t>申报补贴月份</t>
  </si>
  <si>
    <t>享受月数</t>
  </si>
  <si>
    <t>月缴费
基数</t>
  </si>
  <si>
    <t>企业实际纳基本养老保险费</t>
  </si>
  <si>
    <t>企业实际纳基本医疗保险费</t>
  </si>
  <si>
    <t>企业实际纳失业保险费</t>
  </si>
  <si>
    <t>合计金额</t>
  </si>
  <si>
    <t>比例</t>
  </si>
  <si>
    <t>金额</t>
  </si>
  <si>
    <t>一、随州市曾都区慧优德智教育咨询有限公司</t>
  </si>
  <si>
    <t>随州市曾都区慧优德智教育咨询有限公司</t>
  </si>
  <si>
    <t>齐加伟</t>
  </si>
  <si>
    <t>女</t>
  </si>
  <si>
    <t>⑨</t>
  </si>
  <si>
    <t>2026.1-2028.12</t>
  </si>
  <si>
    <t>2026.1-6</t>
  </si>
  <si>
    <t>二、随州市赤宇网络信息技术有限公司</t>
  </si>
  <si>
    <t>随州市赤宇网络信息技术有限公司</t>
  </si>
  <si>
    <t>万江涛</t>
  </si>
  <si>
    <t>男</t>
  </si>
  <si>
    <t>2026.5-6</t>
  </si>
  <si>
    <t>三、随州市曾都区福宁顺服饰有限责任公司</t>
  </si>
  <si>
    <t>随州市曾都区福宁顺服饰有限责任公司</t>
  </si>
  <si>
    <t>余文洁</t>
  </si>
  <si>
    <t>2025.10-2026.9</t>
  </si>
  <si>
    <t>四、湖北运哪儿国际物流有限公司</t>
  </si>
  <si>
    <t>湖北运哪儿国际物流有限公司</t>
  </si>
  <si>
    <t>李结婷</t>
  </si>
  <si>
    <t>2025.8-2027.5</t>
  </si>
  <si>
    <t>2025.12-2026.6</t>
  </si>
  <si>
    <t>五、湖北月伢科技有限公司</t>
  </si>
  <si>
    <t>湖北月伢科技有限公司</t>
  </si>
  <si>
    <t>黄艳玲</t>
  </si>
  <si>
    <t>2025.11-2026.10</t>
  </si>
  <si>
    <t>2025.12-2026.1</t>
  </si>
  <si>
    <t>六、随州市曾都区天空之城电玩城</t>
  </si>
  <si>
    <t>随州市曾都区天空之城电玩城</t>
  </si>
  <si>
    <t>吴沉静</t>
  </si>
  <si>
    <t>七、随州市添强物业管理有限公司</t>
  </si>
  <si>
    <t>随州市添强物业管理有限公司</t>
  </si>
  <si>
    <t>詹清云</t>
  </si>
  <si>
    <t>2026.5-2027.4</t>
  </si>
  <si>
    <t>八、东莞市琅菱机械有限公司随州分公司</t>
  </si>
  <si>
    <t>东莞市琅菱机械有限公司随州分公司</t>
  </si>
  <si>
    <t>李浩</t>
  </si>
  <si>
    <t>2025.7-2028.8</t>
  </si>
  <si>
    <t>张国庆</t>
  </si>
  <si>
    <t>2025.6-2028.7</t>
  </si>
  <si>
    <t>九、天济大药房连锁有限公司二百九十八分店</t>
  </si>
  <si>
    <t>天济大药房连锁有限公司二百九十八分店</t>
  </si>
  <si>
    <t>詹佳怡</t>
  </si>
  <si>
    <t>2025.11-2028.11</t>
  </si>
  <si>
    <t>2025.12-2026.2</t>
  </si>
  <si>
    <t>黄宁馨</t>
  </si>
  <si>
    <t>2026.1-2029.1</t>
  </si>
  <si>
    <t>2026.3-4</t>
  </si>
  <si>
    <t>十、随州众信众合数字电影放映有限公司</t>
  </si>
  <si>
    <t>随州众信众合数字电影放映有限公司</t>
  </si>
  <si>
    <t>杨春琪</t>
  </si>
  <si>
    <t>2024.10-2027.9</t>
  </si>
  <si>
    <t>十一、随州中心大药房有限公司</t>
  </si>
  <si>
    <t>随州中心大药房有限公司</t>
  </si>
  <si>
    <t>肖梦琦</t>
  </si>
  <si>
    <t>十二、随州市盛彩物业管理有限公司</t>
  </si>
  <si>
    <t>随州市盛彩物业管理有限公司</t>
  </si>
  <si>
    <t>张静雯</t>
  </si>
  <si>
    <t>2026.3-6</t>
  </si>
  <si>
    <t>十三、随州市美博智学信息科技发展有限公司</t>
  </si>
  <si>
    <t>随州市美博智学信息科技发展有限公司</t>
  </si>
  <si>
    <t>詹雯婷</t>
  </si>
  <si>
    <t>2025.12-2026.12</t>
  </si>
  <si>
    <t>十四、随州市畅达汽车检测有限公司</t>
  </si>
  <si>
    <t>随州市畅达汽车检测有限公司</t>
  </si>
  <si>
    <t>何迎辉</t>
  </si>
  <si>
    <t>十五、随州朗笑旅游运营管理有限公司</t>
  </si>
  <si>
    <t>随州朗笑旅游运营管理有限公司</t>
  </si>
  <si>
    <t>周慧</t>
  </si>
  <si>
    <t>邓志骏</t>
  </si>
  <si>
    <t>十六、盛能农业机械销售湖北省有限公司</t>
  </si>
  <si>
    <t>盛能农业机械销售湖北省有限公司</t>
  </si>
  <si>
    <t>陈思璐</t>
  </si>
  <si>
    <t>2026.2-2028.1</t>
  </si>
  <si>
    <t>2026.4-6</t>
  </si>
  <si>
    <t>十七、瑞硕电子（随州）有限公司</t>
  </si>
  <si>
    <t>瑞硕电子（随州）有限公司</t>
  </si>
  <si>
    <t>刘焯恩</t>
  </si>
  <si>
    <t>十八、湖北铸力专用汽车有限公司</t>
  </si>
  <si>
    <t>湖北铸力专用汽车有限公司</t>
  </si>
  <si>
    <t>张明彤</t>
  </si>
  <si>
    <t>2025.11-2027.10</t>
  </si>
  <si>
    <t>十九、湖北神盛专用汽车有限公司</t>
  </si>
  <si>
    <t>湖北神盛专用汽车有限公司</t>
  </si>
  <si>
    <t>吴成杰</t>
  </si>
  <si>
    <t>二十、湖北神百专用汽车有限公司</t>
  </si>
  <si>
    <t>湖北神百专用汽车有限公司</t>
  </si>
  <si>
    <t>白锐松</t>
  </si>
  <si>
    <t>二十一、湖北龙牧专用汽车有限公司</t>
  </si>
  <si>
    <t>湖北龙牧专用汽车有限公司</t>
  </si>
  <si>
    <t>郭莲鹏</t>
  </si>
  <si>
    <t>2025.8-2028.8</t>
  </si>
  <si>
    <t>二十二、湖北利康医用材料股份有限公司</t>
  </si>
  <si>
    <t>湖北利康医用材料股份有限公司</t>
  </si>
  <si>
    <t>周婧子</t>
  </si>
  <si>
    <t>2025.8-2028.7</t>
  </si>
  <si>
    <t>二十三、湖北鸿俏文化传媒有限公司</t>
  </si>
  <si>
    <t>湖北鸿俏文化传媒有限公司</t>
  </si>
  <si>
    <t>刘志林</t>
  </si>
  <si>
    <t>2026.1-2027.12</t>
  </si>
  <si>
    <t>二十四、湖北德势弘房地资产评估咨询有限公司随州分公司</t>
  </si>
  <si>
    <t>湖北德势弘房地资产评估咨询有限公司随州分公司</t>
  </si>
  <si>
    <t>黄慧玲</t>
  </si>
  <si>
    <t>2025.9-2027.8</t>
  </si>
  <si>
    <t>二十五、湖北楚威企业登记代理有限公司</t>
  </si>
  <si>
    <t>湖北楚威企业登记代理有限公司</t>
  </si>
  <si>
    <t>张雪晴</t>
  </si>
  <si>
    <t>二十六、合肥融智博企业管理咨询有限公司随州分公司</t>
  </si>
  <si>
    <t>合肥融智博企业管理咨询有限公司随州分公司</t>
  </si>
  <si>
    <t>王子宇</t>
  </si>
  <si>
    <t>二十七、随州前进化工有限公司</t>
  </si>
  <si>
    <t>随州前进化工有限公司</t>
  </si>
  <si>
    <t>刘宇轩</t>
  </si>
  <si>
    <t>二十八、随州海诺尔环保发电有限公司</t>
  </si>
  <si>
    <t>随州海诺尔环保发电有限公司</t>
  </si>
  <si>
    <t>吴昀航</t>
  </si>
  <si>
    <t>2024.9-2027.9</t>
  </si>
  <si>
    <t>二十九、湖北随城置业集团有限公司</t>
  </si>
  <si>
    <t>湖北随城置业集团有限公司</t>
  </si>
  <si>
    <t>贺瑾格</t>
  </si>
  <si>
    <t>2026.1-4</t>
  </si>
  <si>
    <t>三十、随州供销集团供应链有限公司</t>
  </si>
  <si>
    <t>随州供销集团供应链有限公司</t>
  </si>
  <si>
    <t>杨紫伊</t>
  </si>
  <si>
    <t>2026.6-2027.5</t>
  </si>
  <si>
    <t>程高蓝</t>
  </si>
  <si>
    <t>三十一、随州市炎黄物业服务有限公司</t>
  </si>
  <si>
    <t>随州市炎黄物业服务有限公司</t>
  </si>
  <si>
    <t>万开心</t>
  </si>
  <si>
    <t>陈文丽</t>
  </si>
  <si>
    <t>喻新欢</t>
  </si>
  <si>
    <t>2026.4-2027.3</t>
  </si>
  <si>
    <t>王惠鑫</t>
  </si>
  <si>
    <t>三十二、湖北琅菱智能装备有限公司</t>
  </si>
  <si>
    <t>湖北琅菱智能装备有限公司</t>
  </si>
  <si>
    <t>李康菲</t>
  </si>
  <si>
    <t>2025.4-2028.4</t>
  </si>
  <si>
    <t>李俊杰</t>
  </si>
  <si>
    <t>2026.3-2029.3</t>
  </si>
  <si>
    <t>2026.4-5</t>
  </si>
  <si>
    <t>王子轩</t>
  </si>
  <si>
    <t>2025.8-2026.9</t>
  </si>
  <si>
    <t>三十三、湖北壹为新能源汽车有限公司</t>
  </si>
  <si>
    <t>湖北壹为新能源汽车有限公司</t>
  </si>
  <si>
    <t>苏锦灿</t>
  </si>
  <si>
    <t>2024.7-2027.6</t>
  </si>
  <si>
    <t>三十四、湖北晓琳药业连锁有限公司三十七店</t>
  </si>
  <si>
    <t>湖北晓琳药业连锁有限公司三十七店</t>
  </si>
  <si>
    <t>陈玮轩</t>
  </si>
  <si>
    <t>三十五、随州常越新能源装备有限公司</t>
  </si>
  <si>
    <t>随州常越新能源装备有限公司</t>
  </si>
  <si>
    <t>江文静</t>
  </si>
  <si>
    <t>2026.1-2</t>
  </si>
  <si>
    <t>田帅焱</t>
  </si>
  <si>
    <t>2025.2-2028.5</t>
  </si>
  <si>
    <t>2026.1-3</t>
  </si>
  <si>
    <t>张宇翔</t>
  </si>
  <si>
    <t>2025.1-2028.4</t>
  </si>
  <si>
    <t>吴俊波</t>
  </si>
  <si>
    <t>叶子涵</t>
  </si>
  <si>
    <t>三十六、湖北省天一智能科技有限公司</t>
  </si>
  <si>
    <t>湖北省天一智能科技有限公司</t>
  </si>
  <si>
    <t>冷晓龙</t>
  </si>
  <si>
    <t>三十七、湖北江邑企业管理服务有限公司随州分公司</t>
  </si>
  <si>
    <t>湖北江邑企业管理服务有限公司随州分公司</t>
  </si>
  <si>
    <t>李芸冰</t>
  </si>
  <si>
    <t>2025.6-2027.6</t>
  </si>
  <si>
    <t>三十八、随州市曾都区童乐摩码教育咨询有限公司</t>
  </si>
  <si>
    <t>随州市曾都区童乐摩码教育咨询有限公司</t>
  </si>
  <si>
    <t>郑微微</t>
  </si>
  <si>
    <t>2026.3-2029.2</t>
  </si>
  <si>
    <t>汪果芝</t>
  </si>
  <si>
    <t>吕映婷</t>
  </si>
  <si>
    <t>三十九、湖北双全复合材料有限公司</t>
  </si>
  <si>
    <t>湖北双全复合材料有限公司</t>
  </si>
  <si>
    <t>刘梦琦</t>
  </si>
  <si>
    <t>2026.3-2028.2</t>
  </si>
  <si>
    <t>2026.3-5</t>
  </si>
  <si>
    <t>合计补贴金额：200426.42元</t>
  </si>
  <si>
    <t xml:space="preserve">  说明：“人员类别”包括:经认定的就业困难人员（①女性年满40周岁或者男性年满50周岁的失业人员（简称大龄就业困难人员）、②连续失业1年以上人员、③失地农民、④城镇零就业家庭成员或者享受城镇居民最低生活保障的人员、⑤农村零转移就业贫困家庭成员、⑥毕业一年以上未就业的高校毕业生、⑦残疾人、⑧各级社会福利机构供养的成年孤儿和社会成年孤儿）、⑨离校2年内未就业的高校毕业生、⑩建档立卡贫困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</si>
</sst>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20"/>
      <color theme="1"/>
      <name val="方正小标宋简体"/>
      <charset val="134"/>
    </font>
    <font>
      <sz val="10.5"/>
      <color theme="1"/>
      <name val="仿宋_GB2312"/>
      <charset val="134"/>
    </font>
    <font>
      <sz val="10.5"/>
      <color theme="1"/>
      <name val="黑体"/>
      <charset val="134"/>
    </font>
    <font>
      <sz val="9"/>
      <color theme="1"/>
      <name val="黑体"/>
      <charset val="134"/>
    </font>
    <font>
      <sz val="10.5"/>
      <name val="黑体"/>
      <charset val="134"/>
    </font>
    <font>
      <sz val="9"/>
      <name val="黑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9"/>
  <sheetViews>
    <sheetView tabSelected="1" workbookViewId="0">
      <pane ySplit="4" topLeftCell="A5" activePane="bottomLeft" state="frozen"/>
      <selection/>
      <selection pane="bottomLeft" activeCell="H7" sqref="H7"/>
    </sheetView>
  </sheetViews>
  <sheetFormatPr defaultColWidth="9" defaultRowHeight="13.5"/>
  <cols>
    <col min="1" max="1" width="6.375" style="5" customWidth="1"/>
    <col min="2" max="2" width="31.625" style="6" customWidth="1"/>
    <col min="3" max="3" width="9.625" style="5" customWidth="1"/>
    <col min="4" max="4" width="5.5" style="5" customWidth="1"/>
    <col min="5" max="5" width="4.875" style="5" customWidth="1"/>
    <col min="6" max="6" width="4.625" style="5" customWidth="1"/>
    <col min="7" max="7" width="13.5" style="6" customWidth="1"/>
    <col min="8" max="8" width="13" style="6" customWidth="1"/>
    <col min="9" max="9" width="7.375" style="5" customWidth="1"/>
    <col min="10" max="10" width="6.875" style="5" customWidth="1"/>
    <col min="11" max="11" width="6.5" style="5" customWidth="1"/>
    <col min="12" max="12" width="9.25" style="5"/>
    <col min="13" max="13" width="6.875" style="5" customWidth="1"/>
    <col min="14" max="14" width="9.375" style="5"/>
    <col min="15" max="15" width="7" style="5" customWidth="1"/>
    <col min="16" max="16" width="7.75" style="5" customWidth="1"/>
    <col min="17" max="17" width="10.375" style="5"/>
    <col min="18" max="18" width="9" style="4"/>
    <col min="19" max="19" width="10.375" style="4"/>
    <col min="20" max="16384" width="9" style="4"/>
  </cols>
  <sheetData>
    <row r="1" ht="58" customHeight="1" spans="1:18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ht="21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ht="36.75" customHeight="1" spans="1:1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/>
      <c r="M3" s="10" t="s">
        <v>13</v>
      </c>
      <c r="N3" s="10"/>
      <c r="O3" s="10" t="s">
        <v>14</v>
      </c>
      <c r="P3" s="10"/>
      <c r="Q3" s="12" t="s">
        <v>15</v>
      </c>
    </row>
    <row r="4" ht="29.25" customHeight="1" spans="1:18">
      <c r="A4" s="10"/>
      <c r="B4" s="11"/>
      <c r="C4" s="10"/>
      <c r="D4" s="10"/>
      <c r="E4" s="10"/>
      <c r="F4" s="10"/>
      <c r="G4" s="10"/>
      <c r="H4" s="10"/>
      <c r="I4" s="10"/>
      <c r="J4" s="10"/>
      <c r="K4" s="10" t="s">
        <v>16</v>
      </c>
      <c r="L4" s="10" t="s">
        <v>17</v>
      </c>
      <c r="M4" s="10" t="s">
        <v>16</v>
      </c>
      <c r="N4" s="10" t="s">
        <v>17</v>
      </c>
      <c r="O4" s="10" t="s">
        <v>16</v>
      </c>
      <c r="P4" s="10" t="s">
        <v>17</v>
      </c>
      <c r="Q4" s="12"/>
    </row>
    <row r="5" s="1" customFormat="1" ht="34" customHeight="1" spans="1:18">
      <c r="A5" s="13"/>
      <c r="B5" s="14" t="s">
        <v>18</v>
      </c>
      <c r="C5" s="14"/>
      <c r="D5" s="14"/>
      <c r="E5" s="14"/>
      <c r="F5" s="13"/>
      <c r="G5" s="13"/>
      <c r="H5" s="13"/>
      <c r="I5" s="13"/>
      <c r="J5" s="13"/>
      <c r="K5" s="13"/>
      <c r="L5" s="13">
        <f t="shared" ref="L5:Q5" si="0">SUM(L6)</f>
        <v>4127.04</v>
      </c>
      <c r="M5" s="13"/>
      <c r="N5" s="13">
        <f t="shared" si="0"/>
        <v>1676.58</v>
      </c>
      <c r="O5" s="13"/>
      <c r="P5" s="13">
        <f t="shared" si="0"/>
        <v>180.54</v>
      </c>
      <c r="Q5" s="13">
        <f t="shared" si="0"/>
        <v>5984.16</v>
      </c>
    </row>
    <row r="6" s="2" customFormat="1" ht="34" customHeight="1" spans="1:18">
      <c r="A6" s="13">
        <v>1</v>
      </c>
      <c r="B6" s="15" t="s">
        <v>19</v>
      </c>
      <c r="C6" s="16" t="s">
        <v>20</v>
      </c>
      <c r="D6" s="16" t="s">
        <v>21</v>
      </c>
      <c r="E6" s="16">
        <v>23</v>
      </c>
      <c r="F6" s="17" t="s">
        <v>22</v>
      </c>
      <c r="G6" s="15" t="s">
        <v>23</v>
      </c>
      <c r="H6" s="15" t="s">
        <v>24</v>
      </c>
      <c r="I6" s="16">
        <v>6</v>
      </c>
      <c r="J6" s="17">
        <v>4299</v>
      </c>
      <c r="K6" s="18">
        <v>0.16</v>
      </c>
      <c r="L6" s="16">
        <f>687.84*I6</f>
        <v>4127.04</v>
      </c>
      <c r="M6" s="19">
        <v>0.065</v>
      </c>
      <c r="N6" s="16">
        <f>279.43*I6</f>
        <v>1676.58</v>
      </c>
      <c r="O6" s="20">
        <v>0.007</v>
      </c>
      <c r="P6" s="16">
        <f>30.09*I6</f>
        <v>180.54</v>
      </c>
      <c r="Q6" s="21">
        <f>SUM(P6+N6+L6)</f>
        <v>5984.16</v>
      </c>
    </row>
    <row r="7" s="1" customFormat="1" ht="34" customHeight="1" spans="1:18">
      <c r="A7" s="13"/>
      <c r="B7" s="14" t="s">
        <v>25</v>
      </c>
      <c r="C7" s="14"/>
      <c r="D7" s="14"/>
      <c r="E7" s="14"/>
      <c r="F7" s="13"/>
      <c r="G7" s="13"/>
      <c r="H7" s="13"/>
      <c r="I7" s="13"/>
      <c r="J7" s="13"/>
      <c r="K7" s="13"/>
      <c r="L7" s="13">
        <f t="shared" ref="L7:Q7" si="1">SUM(L8)</f>
        <v>1375.68</v>
      </c>
      <c r="M7" s="13"/>
      <c r="N7" s="13">
        <f t="shared" si="1"/>
        <v>558.86</v>
      </c>
      <c r="O7" s="13"/>
      <c r="P7" s="13">
        <f t="shared" si="1"/>
        <v>60.18</v>
      </c>
      <c r="Q7" s="13">
        <f t="shared" si="1"/>
        <v>1994.72</v>
      </c>
      <c r="R7" s="2"/>
    </row>
    <row r="8" s="2" customFormat="1" ht="34" customHeight="1" spans="1:18">
      <c r="A8" s="13">
        <v>2</v>
      </c>
      <c r="B8" s="15" t="s">
        <v>26</v>
      </c>
      <c r="C8" s="16" t="s">
        <v>27</v>
      </c>
      <c r="D8" s="16" t="s">
        <v>28</v>
      </c>
      <c r="E8" s="16">
        <v>24</v>
      </c>
      <c r="F8" s="17" t="s">
        <v>22</v>
      </c>
      <c r="G8" s="15" t="s">
        <v>23</v>
      </c>
      <c r="H8" s="15" t="s">
        <v>29</v>
      </c>
      <c r="I8" s="16">
        <v>2</v>
      </c>
      <c r="J8" s="17">
        <v>4299</v>
      </c>
      <c r="K8" s="18">
        <v>0.16</v>
      </c>
      <c r="L8" s="16">
        <f>687.84*I8</f>
        <v>1375.68</v>
      </c>
      <c r="M8" s="19">
        <v>0.065</v>
      </c>
      <c r="N8" s="16">
        <f>279.43*I8</f>
        <v>558.86</v>
      </c>
      <c r="O8" s="20">
        <v>0.007</v>
      </c>
      <c r="P8" s="16">
        <f>30.09*I8</f>
        <v>60.18</v>
      </c>
      <c r="Q8" s="21">
        <f>SUM(P8+N8+L8)</f>
        <v>1994.72</v>
      </c>
    </row>
    <row r="9" s="1" customFormat="1" ht="34" customHeight="1" spans="1:18">
      <c r="A9" s="13"/>
      <c r="B9" s="14" t="s">
        <v>30</v>
      </c>
      <c r="C9" s="14"/>
      <c r="D9" s="14"/>
      <c r="E9" s="14"/>
      <c r="F9" s="13"/>
      <c r="G9" s="13"/>
      <c r="H9" s="13"/>
      <c r="I9" s="13"/>
      <c r="J9" s="13"/>
      <c r="K9" s="13"/>
      <c r="L9" s="13">
        <f>SUM(L10:L10)</f>
        <v>687.84</v>
      </c>
      <c r="M9" s="13"/>
      <c r="N9" s="13">
        <f>SUM(N10:N10)</f>
        <v>279.43</v>
      </c>
      <c r="O9" s="13"/>
      <c r="P9" s="13">
        <f>SUM(P10:P10)</f>
        <v>30.09</v>
      </c>
      <c r="Q9" s="13">
        <f>SUM(Q10:Q10)</f>
        <v>997.36</v>
      </c>
      <c r="R9" s="2"/>
    </row>
    <row r="10" s="2" customFormat="1" ht="34" customHeight="1" spans="1:18">
      <c r="A10" s="13">
        <v>3</v>
      </c>
      <c r="B10" s="15" t="s">
        <v>31</v>
      </c>
      <c r="C10" s="16" t="s">
        <v>32</v>
      </c>
      <c r="D10" s="16" t="s">
        <v>21</v>
      </c>
      <c r="E10" s="16">
        <v>22</v>
      </c>
      <c r="F10" s="17" t="s">
        <v>22</v>
      </c>
      <c r="G10" s="15" t="s">
        <v>33</v>
      </c>
      <c r="H10" s="15">
        <v>2025.12</v>
      </c>
      <c r="I10" s="16">
        <v>1</v>
      </c>
      <c r="J10" s="17">
        <v>4299</v>
      </c>
      <c r="K10" s="18">
        <v>0.16</v>
      </c>
      <c r="L10" s="16">
        <f>687.84*I10</f>
        <v>687.84</v>
      </c>
      <c r="M10" s="19">
        <v>0.065</v>
      </c>
      <c r="N10" s="16">
        <f>279.43*I10</f>
        <v>279.43</v>
      </c>
      <c r="O10" s="20">
        <v>0.007</v>
      </c>
      <c r="P10" s="16">
        <f>30.09*I10</f>
        <v>30.09</v>
      </c>
      <c r="Q10" s="21">
        <f>SUM(P10+N10+L10)</f>
        <v>997.36</v>
      </c>
    </row>
    <row r="11" s="1" customFormat="1" ht="34" customHeight="1" spans="1:18">
      <c r="A11" s="13"/>
      <c r="B11" s="14" t="s">
        <v>34</v>
      </c>
      <c r="C11" s="14"/>
      <c r="D11" s="14"/>
      <c r="E11" s="14"/>
      <c r="F11" s="13"/>
      <c r="G11" s="13"/>
      <c r="H11" s="13"/>
      <c r="I11" s="13"/>
      <c r="J11" s="13"/>
      <c r="K11" s="13"/>
      <c r="L11" s="13">
        <f>SUM(L12:L12)</f>
        <v>4814.88</v>
      </c>
      <c r="M11" s="13"/>
      <c r="N11" s="13">
        <f t="shared" ref="L11:Q11" si="2">SUM(N12:N12)</f>
        <v>1956.01</v>
      </c>
      <c r="O11" s="13"/>
      <c r="P11" s="13">
        <f t="shared" si="2"/>
        <v>210.63</v>
      </c>
      <c r="Q11" s="13">
        <f t="shared" si="2"/>
        <v>6981.52</v>
      </c>
      <c r="R11" s="2"/>
    </row>
    <row r="12" s="2" customFormat="1" ht="34" customHeight="1" spans="1:18">
      <c r="A12" s="13">
        <v>4</v>
      </c>
      <c r="B12" s="15" t="s">
        <v>35</v>
      </c>
      <c r="C12" s="16" t="s">
        <v>36</v>
      </c>
      <c r="D12" s="16" t="s">
        <v>21</v>
      </c>
      <c r="E12" s="16">
        <v>22</v>
      </c>
      <c r="F12" s="17" t="s">
        <v>22</v>
      </c>
      <c r="G12" s="15" t="s">
        <v>37</v>
      </c>
      <c r="H12" s="15" t="s">
        <v>38</v>
      </c>
      <c r="I12" s="16">
        <v>7</v>
      </c>
      <c r="J12" s="17">
        <v>4299</v>
      </c>
      <c r="K12" s="18">
        <v>0.16</v>
      </c>
      <c r="L12" s="16">
        <f>687.84*I12</f>
        <v>4814.88</v>
      </c>
      <c r="M12" s="19">
        <v>0.065</v>
      </c>
      <c r="N12" s="16">
        <f>279.43*I12</f>
        <v>1956.01</v>
      </c>
      <c r="O12" s="20">
        <v>0.007</v>
      </c>
      <c r="P12" s="16">
        <f>30.09*I12</f>
        <v>210.63</v>
      </c>
      <c r="Q12" s="21">
        <f>SUM(P12+N12+L12)</f>
        <v>6981.52</v>
      </c>
    </row>
    <row r="13" s="1" customFormat="1" ht="34" customHeight="1" spans="1:18">
      <c r="A13" s="13"/>
      <c r="B13" s="14" t="s">
        <v>39</v>
      </c>
      <c r="C13" s="14"/>
      <c r="D13" s="14"/>
      <c r="E13" s="14"/>
      <c r="F13" s="13"/>
      <c r="G13" s="13"/>
      <c r="H13" s="13"/>
      <c r="I13" s="13"/>
      <c r="J13" s="13"/>
      <c r="K13" s="13"/>
      <c r="L13" s="13">
        <f>SUM(L14:L14)</f>
        <v>1375.68</v>
      </c>
      <c r="M13" s="13"/>
      <c r="N13" s="13">
        <f>SUM(N14:N14)</f>
        <v>558.86</v>
      </c>
      <c r="O13" s="13"/>
      <c r="P13" s="13">
        <f>SUM(P14:P14)</f>
        <v>60.18</v>
      </c>
      <c r="Q13" s="13">
        <f>SUM(Q14:Q14)</f>
        <v>1994.72</v>
      </c>
      <c r="R13" s="2"/>
    </row>
    <row r="14" s="2" customFormat="1" ht="34" customHeight="1" spans="1:18">
      <c r="A14" s="13">
        <v>5</v>
      </c>
      <c r="B14" s="15" t="s">
        <v>40</v>
      </c>
      <c r="C14" s="16" t="s">
        <v>41</v>
      </c>
      <c r="D14" s="16" t="s">
        <v>21</v>
      </c>
      <c r="E14" s="16">
        <v>22</v>
      </c>
      <c r="F14" s="17" t="s">
        <v>22</v>
      </c>
      <c r="G14" s="15" t="s">
        <v>42</v>
      </c>
      <c r="H14" s="15" t="s">
        <v>43</v>
      </c>
      <c r="I14" s="16">
        <v>2</v>
      </c>
      <c r="J14" s="17">
        <v>4299</v>
      </c>
      <c r="K14" s="18">
        <v>0.16</v>
      </c>
      <c r="L14" s="16">
        <f>687.84*I14</f>
        <v>1375.68</v>
      </c>
      <c r="M14" s="19">
        <v>0.065</v>
      </c>
      <c r="N14" s="16">
        <f>279.43*I14</f>
        <v>558.86</v>
      </c>
      <c r="O14" s="20">
        <v>0.007</v>
      </c>
      <c r="P14" s="16">
        <f>30.09*I14</f>
        <v>60.18</v>
      </c>
      <c r="Q14" s="21">
        <f>SUM(P14+N14+L14)</f>
        <v>1994.72</v>
      </c>
    </row>
    <row r="15" s="1" customFormat="1" ht="34" customHeight="1" spans="1:18">
      <c r="A15" s="13"/>
      <c r="B15" s="14" t="s">
        <v>44</v>
      </c>
      <c r="C15" s="14"/>
      <c r="D15" s="14"/>
      <c r="E15" s="14"/>
      <c r="F15" s="13"/>
      <c r="G15" s="13"/>
      <c r="H15" s="13"/>
      <c r="I15" s="13"/>
      <c r="J15" s="13"/>
      <c r="K15" s="13"/>
      <c r="L15" s="13">
        <f>SUM(L16)</f>
        <v>687.84</v>
      </c>
      <c r="M15" s="13"/>
      <c r="N15" s="13">
        <f>SUM(N16)</f>
        <v>279.43</v>
      </c>
      <c r="O15" s="13"/>
      <c r="P15" s="13">
        <f>SUM(P16)</f>
        <v>30.09</v>
      </c>
      <c r="Q15" s="13">
        <f>SUM(Q16)</f>
        <v>997.36</v>
      </c>
      <c r="R15" s="2"/>
    </row>
    <row r="16" s="2" customFormat="1" ht="34" customHeight="1" spans="1:18">
      <c r="A16" s="13">
        <v>6</v>
      </c>
      <c r="B16" s="15" t="s">
        <v>45</v>
      </c>
      <c r="C16" s="16" t="s">
        <v>46</v>
      </c>
      <c r="D16" s="16" t="s">
        <v>21</v>
      </c>
      <c r="E16" s="16">
        <v>22</v>
      </c>
      <c r="F16" s="17" t="s">
        <v>22</v>
      </c>
      <c r="G16" s="15" t="s">
        <v>33</v>
      </c>
      <c r="H16" s="15">
        <v>2025.12</v>
      </c>
      <c r="I16" s="16">
        <v>1</v>
      </c>
      <c r="J16" s="17">
        <v>4299</v>
      </c>
      <c r="K16" s="18">
        <v>0.16</v>
      </c>
      <c r="L16" s="16">
        <f>687.84*I16</f>
        <v>687.84</v>
      </c>
      <c r="M16" s="19">
        <v>0.065</v>
      </c>
      <c r="N16" s="16">
        <f t="shared" ref="N16:N21" si="3">279.43*I16</f>
        <v>279.43</v>
      </c>
      <c r="O16" s="20">
        <v>0.007</v>
      </c>
      <c r="P16" s="16">
        <f>30.09*I16</f>
        <v>30.09</v>
      </c>
      <c r="Q16" s="21">
        <f>SUM(P16+N16+L16)</f>
        <v>997.36</v>
      </c>
    </row>
    <row r="17" s="1" customFormat="1" ht="34" customHeight="1" spans="1:18">
      <c r="A17" s="13"/>
      <c r="B17" s="14" t="s">
        <v>47</v>
      </c>
      <c r="C17" s="14"/>
      <c r="D17" s="14"/>
      <c r="E17" s="14"/>
      <c r="F17" s="13"/>
      <c r="G17" s="13"/>
      <c r="H17" s="13"/>
      <c r="I17" s="13"/>
      <c r="J17" s="13"/>
      <c r="K17" s="13"/>
      <c r="L17" s="13">
        <f t="shared" ref="L17:Q17" si="4">SUM(L18)</f>
        <v>1375.68</v>
      </c>
      <c r="M17" s="13"/>
      <c r="N17" s="13">
        <f t="shared" si="4"/>
        <v>558.86</v>
      </c>
      <c r="O17" s="13"/>
      <c r="P17" s="13">
        <f t="shared" si="4"/>
        <v>60.18</v>
      </c>
      <c r="Q17" s="13">
        <f t="shared" si="4"/>
        <v>1994.72</v>
      </c>
      <c r="R17" s="2"/>
    </row>
    <row r="18" s="2" customFormat="1" ht="34" customHeight="1" spans="1:18">
      <c r="A18" s="13">
        <v>7</v>
      </c>
      <c r="B18" s="15" t="s">
        <v>48</v>
      </c>
      <c r="C18" s="16" t="s">
        <v>49</v>
      </c>
      <c r="D18" s="16" t="s">
        <v>21</v>
      </c>
      <c r="E18" s="16">
        <v>23</v>
      </c>
      <c r="F18" s="17" t="s">
        <v>22</v>
      </c>
      <c r="G18" s="15" t="s">
        <v>50</v>
      </c>
      <c r="H18" s="15" t="s">
        <v>29</v>
      </c>
      <c r="I18" s="16">
        <v>2</v>
      </c>
      <c r="J18" s="17">
        <v>4299</v>
      </c>
      <c r="K18" s="18">
        <v>0.16</v>
      </c>
      <c r="L18" s="16">
        <f>687.84*I18</f>
        <v>1375.68</v>
      </c>
      <c r="M18" s="19">
        <v>0.065</v>
      </c>
      <c r="N18" s="16">
        <f t="shared" si="3"/>
        <v>558.86</v>
      </c>
      <c r="O18" s="20">
        <v>0.007</v>
      </c>
      <c r="P18" s="16">
        <f>30.09*I18</f>
        <v>60.18</v>
      </c>
      <c r="Q18" s="21">
        <f>SUM(P18+N18+L18)</f>
        <v>1994.72</v>
      </c>
    </row>
    <row r="19" s="1" customFormat="1" ht="34" customHeight="1" spans="1:18">
      <c r="A19" s="13"/>
      <c r="B19" s="14" t="s">
        <v>51</v>
      </c>
      <c r="C19" s="14"/>
      <c r="D19" s="14"/>
      <c r="E19" s="14"/>
      <c r="F19" s="13"/>
      <c r="G19" s="13"/>
      <c r="H19" s="13"/>
      <c r="I19" s="13"/>
      <c r="J19" s="13"/>
      <c r="K19" s="13"/>
      <c r="L19" s="13">
        <f>SUM(L20:L21)</f>
        <v>9629.76</v>
      </c>
      <c r="M19" s="13"/>
      <c r="N19" s="13">
        <f>SUM(N20:N21)</f>
        <v>3912.02</v>
      </c>
      <c r="O19" s="13"/>
      <c r="P19" s="13">
        <f>SUM(P20:P21)</f>
        <v>421.26</v>
      </c>
      <c r="Q19" s="13">
        <f>SUM(Q20:Q21)</f>
        <v>13963.04</v>
      </c>
      <c r="R19" s="2"/>
    </row>
    <row r="20" s="2" customFormat="1" ht="34" customHeight="1" spans="1:18">
      <c r="A20" s="13">
        <v>8</v>
      </c>
      <c r="B20" s="15" t="s">
        <v>52</v>
      </c>
      <c r="C20" s="16" t="s">
        <v>53</v>
      </c>
      <c r="D20" s="16" t="s">
        <v>28</v>
      </c>
      <c r="E20" s="16">
        <v>26</v>
      </c>
      <c r="F20" s="17" t="s">
        <v>22</v>
      </c>
      <c r="G20" s="15" t="s">
        <v>54</v>
      </c>
      <c r="H20" s="15" t="s">
        <v>38</v>
      </c>
      <c r="I20" s="16">
        <v>7</v>
      </c>
      <c r="J20" s="17">
        <v>4299</v>
      </c>
      <c r="K20" s="18">
        <v>0.16</v>
      </c>
      <c r="L20" s="16">
        <f>687.84*I20</f>
        <v>4814.88</v>
      </c>
      <c r="M20" s="19">
        <v>0.065</v>
      </c>
      <c r="N20" s="16">
        <f t="shared" si="3"/>
        <v>1956.01</v>
      </c>
      <c r="O20" s="20">
        <v>0.007</v>
      </c>
      <c r="P20" s="16">
        <f>30.09*I20</f>
        <v>210.63</v>
      </c>
      <c r="Q20" s="21">
        <f>SUM(P20+N20+L20)</f>
        <v>6981.52</v>
      </c>
    </row>
    <row r="21" s="2" customFormat="1" ht="34" customHeight="1" spans="1:18">
      <c r="A21" s="13">
        <v>9</v>
      </c>
      <c r="B21" s="15" t="s">
        <v>52</v>
      </c>
      <c r="C21" s="22" t="s">
        <v>55</v>
      </c>
      <c r="D21" s="16" t="s">
        <v>28</v>
      </c>
      <c r="E21" s="16">
        <v>25</v>
      </c>
      <c r="F21" s="17" t="s">
        <v>22</v>
      </c>
      <c r="G21" s="15" t="s">
        <v>56</v>
      </c>
      <c r="H21" s="15" t="s">
        <v>38</v>
      </c>
      <c r="I21" s="16">
        <v>7</v>
      </c>
      <c r="J21" s="17">
        <v>4299</v>
      </c>
      <c r="K21" s="18">
        <v>0.16</v>
      </c>
      <c r="L21" s="16">
        <f>687.84*I21</f>
        <v>4814.88</v>
      </c>
      <c r="M21" s="19">
        <v>0.065</v>
      </c>
      <c r="N21" s="16">
        <f t="shared" si="3"/>
        <v>1956.01</v>
      </c>
      <c r="O21" s="20">
        <v>0.007</v>
      </c>
      <c r="P21" s="16">
        <f>30.09*I21</f>
        <v>210.63</v>
      </c>
      <c r="Q21" s="21">
        <f>SUM(P21+N21+L21)</f>
        <v>6981.52</v>
      </c>
    </row>
    <row r="22" s="1" customFormat="1" ht="34" customHeight="1" spans="1:18">
      <c r="A22" s="13"/>
      <c r="B22" s="14" t="s">
        <v>57</v>
      </c>
      <c r="C22" s="14"/>
      <c r="D22" s="14"/>
      <c r="E22" s="14"/>
      <c r="F22" s="13"/>
      <c r="G22" s="13"/>
      <c r="H22" s="13"/>
      <c r="I22" s="13"/>
      <c r="J22" s="13"/>
      <c r="K22" s="13"/>
      <c r="L22" s="13">
        <f t="shared" ref="L22:Q22" si="5">SUM(L23:L24)</f>
        <v>3439.2</v>
      </c>
      <c r="M22" s="13"/>
      <c r="N22" s="13">
        <f t="shared" si="5"/>
        <v>1397.15</v>
      </c>
      <c r="O22" s="13"/>
      <c r="P22" s="13">
        <f t="shared" si="5"/>
        <v>150.45</v>
      </c>
      <c r="Q22" s="13">
        <f t="shared" si="5"/>
        <v>4986.8</v>
      </c>
      <c r="R22" s="2"/>
    </row>
    <row r="23" s="2" customFormat="1" ht="34" customHeight="1" spans="1:18">
      <c r="A23" s="13">
        <v>10</v>
      </c>
      <c r="B23" s="15" t="s">
        <v>58</v>
      </c>
      <c r="C23" s="16" t="s">
        <v>59</v>
      </c>
      <c r="D23" s="16" t="s">
        <v>21</v>
      </c>
      <c r="E23" s="16">
        <v>22</v>
      </c>
      <c r="F23" s="17" t="s">
        <v>22</v>
      </c>
      <c r="G23" s="15" t="s">
        <v>60</v>
      </c>
      <c r="H23" s="15" t="s">
        <v>61</v>
      </c>
      <c r="I23" s="16">
        <v>3</v>
      </c>
      <c r="J23" s="17">
        <v>4299</v>
      </c>
      <c r="K23" s="18">
        <v>0.16</v>
      </c>
      <c r="L23" s="16">
        <f>687.84*I23</f>
        <v>2063.52</v>
      </c>
      <c r="M23" s="19">
        <v>0.065</v>
      </c>
      <c r="N23" s="16">
        <f>279.43*I23</f>
        <v>838.29</v>
      </c>
      <c r="O23" s="20">
        <v>0.007</v>
      </c>
      <c r="P23" s="16">
        <f>30.09*I23</f>
        <v>90.27</v>
      </c>
      <c r="Q23" s="21">
        <f>SUM(P23+N23+L23)</f>
        <v>2992.08</v>
      </c>
    </row>
    <row r="24" s="2" customFormat="1" ht="34" customHeight="1" spans="1:18">
      <c r="A24" s="13">
        <v>11</v>
      </c>
      <c r="B24" s="15" t="s">
        <v>58</v>
      </c>
      <c r="C24" s="23" t="s">
        <v>62</v>
      </c>
      <c r="D24" s="16" t="s">
        <v>21</v>
      </c>
      <c r="E24" s="16">
        <v>21</v>
      </c>
      <c r="F24" s="17" t="s">
        <v>22</v>
      </c>
      <c r="G24" s="15" t="s">
        <v>63</v>
      </c>
      <c r="H24" s="15" t="s">
        <v>64</v>
      </c>
      <c r="I24" s="16">
        <v>2</v>
      </c>
      <c r="J24" s="17">
        <v>4299</v>
      </c>
      <c r="K24" s="18">
        <v>0.16</v>
      </c>
      <c r="L24" s="16">
        <f>687.84*I24</f>
        <v>1375.68</v>
      </c>
      <c r="M24" s="19">
        <v>0.065</v>
      </c>
      <c r="N24" s="16">
        <f>279.43*I24</f>
        <v>558.86</v>
      </c>
      <c r="O24" s="20">
        <v>0.007</v>
      </c>
      <c r="P24" s="16">
        <f>30.09*I24</f>
        <v>60.18</v>
      </c>
      <c r="Q24" s="21">
        <f>SUM(P24+N24+L24)</f>
        <v>1994.72</v>
      </c>
    </row>
    <row r="25" s="1" customFormat="1" ht="34" customHeight="1" spans="1:18">
      <c r="A25" s="13"/>
      <c r="B25" s="14" t="s">
        <v>65</v>
      </c>
      <c r="C25" s="14"/>
      <c r="D25" s="14"/>
      <c r="E25" s="14"/>
      <c r="F25" s="13"/>
      <c r="G25" s="13"/>
      <c r="H25" s="13"/>
      <c r="I25" s="13"/>
      <c r="J25" s="13"/>
      <c r="K25" s="13"/>
      <c r="L25" s="13">
        <f>SUM(L26:L26)</f>
        <v>1375.68</v>
      </c>
      <c r="M25" s="13"/>
      <c r="N25" s="13">
        <f>SUM(N26:N26)</f>
        <v>558.86</v>
      </c>
      <c r="O25" s="13"/>
      <c r="P25" s="13">
        <f>SUM(P26:P26)</f>
        <v>60.18</v>
      </c>
      <c r="Q25" s="13">
        <f>SUM(Q26:Q26)</f>
        <v>1994.72</v>
      </c>
      <c r="R25" s="2"/>
    </row>
    <row r="26" s="2" customFormat="1" ht="34" customHeight="1" spans="1:18">
      <c r="A26" s="13">
        <v>12</v>
      </c>
      <c r="B26" s="15" t="s">
        <v>66</v>
      </c>
      <c r="C26" s="16" t="s">
        <v>67</v>
      </c>
      <c r="D26" s="16" t="s">
        <v>21</v>
      </c>
      <c r="E26" s="16">
        <v>23</v>
      </c>
      <c r="F26" s="17" t="s">
        <v>22</v>
      </c>
      <c r="G26" s="15" t="s">
        <v>68</v>
      </c>
      <c r="H26" s="15" t="s">
        <v>29</v>
      </c>
      <c r="I26" s="16">
        <v>2</v>
      </c>
      <c r="J26" s="17">
        <v>4299</v>
      </c>
      <c r="K26" s="18">
        <v>0.16</v>
      </c>
      <c r="L26" s="16">
        <f>687.84*I26</f>
        <v>1375.68</v>
      </c>
      <c r="M26" s="19">
        <v>0.065</v>
      </c>
      <c r="N26" s="16">
        <f>279.43*I26</f>
        <v>558.86</v>
      </c>
      <c r="O26" s="20">
        <v>0.007</v>
      </c>
      <c r="P26" s="16">
        <f>30.09*I26</f>
        <v>60.18</v>
      </c>
      <c r="Q26" s="21">
        <f>SUM(P26+N26+L26)</f>
        <v>1994.72</v>
      </c>
    </row>
    <row r="27" s="1" customFormat="1" ht="34" customHeight="1" spans="1:18">
      <c r="A27" s="13"/>
      <c r="B27" s="14" t="s">
        <v>69</v>
      </c>
      <c r="C27" s="14"/>
      <c r="D27" s="14"/>
      <c r="E27" s="14"/>
      <c r="F27" s="13"/>
      <c r="G27" s="13"/>
      <c r="H27" s="13"/>
      <c r="I27" s="13"/>
      <c r="J27" s="13"/>
      <c r="K27" s="13"/>
      <c r="L27" s="13">
        <f t="shared" ref="L27:Q27" si="6">SUM(L28:L28)</f>
        <v>4127.04</v>
      </c>
      <c r="M27" s="13"/>
      <c r="N27" s="13">
        <f t="shared" si="6"/>
        <v>1676.58</v>
      </c>
      <c r="O27" s="13"/>
      <c r="P27" s="13">
        <f t="shared" si="6"/>
        <v>180.54</v>
      </c>
      <c r="Q27" s="13">
        <f t="shared" si="6"/>
        <v>5984.16</v>
      </c>
      <c r="R27" s="2"/>
    </row>
    <row r="28" s="2" customFormat="1" ht="34" customHeight="1" spans="1:18">
      <c r="A28" s="13">
        <v>13</v>
      </c>
      <c r="B28" s="15" t="s">
        <v>70</v>
      </c>
      <c r="C28" s="16" t="s">
        <v>71</v>
      </c>
      <c r="D28" s="16" t="s">
        <v>21</v>
      </c>
      <c r="E28" s="16">
        <v>23</v>
      </c>
      <c r="F28" s="17" t="s">
        <v>22</v>
      </c>
      <c r="G28" s="15" t="s">
        <v>23</v>
      </c>
      <c r="H28" s="15" t="s">
        <v>24</v>
      </c>
      <c r="I28" s="16">
        <v>6</v>
      </c>
      <c r="J28" s="17">
        <v>4299</v>
      </c>
      <c r="K28" s="18">
        <v>0.16</v>
      </c>
      <c r="L28" s="16">
        <f>687.84*I28</f>
        <v>4127.04</v>
      </c>
      <c r="M28" s="19">
        <v>0.065</v>
      </c>
      <c r="N28" s="16">
        <f>279.43*I28</f>
        <v>1676.58</v>
      </c>
      <c r="O28" s="20">
        <v>0.007</v>
      </c>
      <c r="P28" s="16">
        <f>30.09*I28</f>
        <v>180.54</v>
      </c>
      <c r="Q28" s="21">
        <f>SUM(P28+N28+L28)</f>
        <v>5984.16</v>
      </c>
    </row>
    <row r="29" s="1" customFormat="1" ht="34" customHeight="1" spans="1:18">
      <c r="A29" s="13"/>
      <c r="B29" s="14" t="s">
        <v>72</v>
      </c>
      <c r="C29" s="14"/>
      <c r="D29" s="14"/>
      <c r="E29" s="14"/>
      <c r="F29" s="13"/>
      <c r="G29" s="13"/>
      <c r="H29" s="13"/>
      <c r="I29" s="13"/>
      <c r="J29" s="13"/>
      <c r="K29" s="13"/>
      <c r="L29" s="13">
        <f t="shared" ref="L29:Q29" si="7">SUM(L30:L30)</f>
        <v>2751.36</v>
      </c>
      <c r="M29" s="13"/>
      <c r="N29" s="13">
        <f t="shared" si="7"/>
        <v>0</v>
      </c>
      <c r="O29" s="13"/>
      <c r="P29" s="13">
        <f t="shared" si="7"/>
        <v>120.36</v>
      </c>
      <c r="Q29" s="13">
        <f t="shared" si="7"/>
        <v>2871.72</v>
      </c>
      <c r="R29" s="2"/>
    </row>
    <row r="30" s="2" customFormat="1" ht="34" customHeight="1" spans="1:18">
      <c r="A30" s="13">
        <v>14</v>
      </c>
      <c r="B30" s="15" t="s">
        <v>73</v>
      </c>
      <c r="C30" s="16" t="s">
        <v>74</v>
      </c>
      <c r="D30" s="16" t="s">
        <v>21</v>
      </c>
      <c r="E30" s="16">
        <v>21</v>
      </c>
      <c r="F30" s="17" t="s">
        <v>22</v>
      </c>
      <c r="G30" s="15" t="s">
        <v>42</v>
      </c>
      <c r="H30" s="15" t="s">
        <v>75</v>
      </c>
      <c r="I30" s="16">
        <v>4</v>
      </c>
      <c r="J30" s="17">
        <v>4299</v>
      </c>
      <c r="K30" s="18">
        <v>0.16</v>
      </c>
      <c r="L30" s="16">
        <f>687.84*I30</f>
        <v>2751.36</v>
      </c>
      <c r="M30" s="19">
        <v>0.065</v>
      </c>
      <c r="N30" s="16">
        <v>0</v>
      </c>
      <c r="O30" s="20">
        <v>0.007</v>
      </c>
      <c r="P30" s="16">
        <f>30.09*I30</f>
        <v>120.36</v>
      </c>
      <c r="Q30" s="21">
        <f>SUM(P30+N30+L30)</f>
        <v>2871.72</v>
      </c>
    </row>
    <row r="31" s="1" customFormat="1" ht="34" customHeight="1" spans="1:18">
      <c r="A31" s="13"/>
      <c r="B31" s="14" t="s">
        <v>76</v>
      </c>
      <c r="C31" s="14"/>
      <c r="D31" s="14"/>
      <c r="E31" s="14"/>
      <c r="F31" s="13"/>
      <c r="G31" s="13"/>
      <c r="H31" s="13"/>
      <c r="I31" s="13"/>
      <c r="J31" s="13"/>
      <c r="K31" s="13"/>
      <c r="L31" s="13">
        <f t="shared" ref="L31:Q31" si="8">SUM(L32)</f>
        <v>2751.36</v>
      </c>
      <c r="M31" s="13"/>
      <c r="N31" s="13">
        <f t="shared" si="8"/>
        <v>1117.72</v>
      </c>
      <c r="O31" s="13"/>
      <c r="P31" s="13">
        <f t="shared" si="8"/>
        <v>120.36</v>
      </c>
      <c r="Q31" s="13">
        <f t="shared" si="8"/>
        <v>3989.44</v>
      </c>
      <c r="R31" s="2"/>
    </row>
    <row r="32" s="2" customFormat="1" ht="34" customHeight="1" spans="1:18">
      <c r="A32" s="13">
        <v>15</v>
      </c>
      <c r="B32" s="15" t="s">
        <v>77</v>
      </c>
      <c r="C32" s="16" t="s">
        <v>78</v>
      </c>
      <c r="D32" s="16" t="s">
        <v>21</v>
      </c>
      <c r="E32" s="16">
        <v>22</v>
      </c>
      <c r="F32" s="17" t="s">
        <v>22</v>
      </c>
      <c r="G32" s="15" t="s">
        <v>79</v>
      </c>
      <c r="H32" s="15" t="s">
        <v>75</v>
      </c>
      <c r="I32" s="16">
        <v>4</v>
      </c>
      <c r="J32" s="17">
        <v>4299</v>
      </c>
      <c r="K32" s="18">
        <v>0.16</v>
      </c>
      <c r="L32" s="16">
        <f>687.84*I32</f>
        <v>2751.36</v>
      </c>
      <c r="M32" s="19">
        <v>0.065</v>
      </c>
      <c r="N32" s="16">
        <f>279.43*I32</f>
        <v>1117.72</v>
      </c>
      <c r="O32" s="20">
        <v>0.007</v>
      </c>
      <c r="P32" s="16">
        <f>30.09*I32</f>
        <v>120.36</v>
      </c>
      <c r="Q32" s="21">
        <f>SUM(P32+N32+L32)</f>
        <v>3989.44</v>
      </c>
    </row>
    <row r="33" s="1" customFormat="1" ht="34" customHeight="1" spans="1:18">
      <c r="A33" s="13"/>
      <c r="B33" s="14" t="s">
        <v>80</v>
      </c>
      <c r="C33" s="14"/>
      <c r="D33" s="14"/>
      <c r="E33" s="14"/>
      <c r="F33" s="13"/>
      <c r="G33" s="13"/>
      <c r="H33" s="13"/>
      <c r="I33" s="13"/>
      <c r="J33" s="13"/>
      <c r="K33" s="13"/>
      <c r="L33" s="13">
        <f>SUM(L34:L34)</f>
        <v>2751.36</v>
      </c>
      <c r="M33" s="13"/>
      <c r="N33" s="13">
        <f>SUM(N34:N34)</f>
        <v>1117.72</v>
      </c>
      <c r="O33" s="13"/>
      <c r="P33" s="13">
        <f>SUM(P34:P34)</f>
        <v>120.36</v>
      </c>
      <c r="Q33" s="13">
        <f>SUM(Q34:Q34)</f>
        <v>3989.44</v>
      </c>
      <c r="R33" s="2"/>
    </row>
    <row r="34" s="2" customFormat="1" ht="34" customHeight="1" spans="1:18">
      <c r="A34" s="13">
        <v>16</v>
      </c>
      <c r="B34" s="15" t="s">
        <v>81</v>
      </c>
      <c r="C34" s="16" t="s">
        <v>82</v>
      </c>
      <c r="D34" s="16" t="s">
        <v>28</v>
      </c>
      <c r="E34" s="16">
        <v>23</v>
      </c>
      <c r="F34" s="17" t="s">
        <v>22</v>
      </c>
      <c r="G34" s="15" t="s">
        <v>23</v>
      </c>
      <c r="H34" s="15" t="s">
        <v>75</v>
      </c>
      <c r="I34" s="16">
        <v>4</v>
      </c>
      <c r="J34" s="17">
        <v>4299</v>
      </c>
      <c r="K34" s="18">
        <v>0.16</v>
      </c>
      <c r="L34" s="16">
        <f>687.84*I34</f>
        <v>2751.36</v>
      </c>
      <c r="M34" s="19">
        <v>0.065</v>
      </c>
      <c r="N34" s="16">
        <f>279.43*I34</f>
        <v>1117.72</v>
      </c>
      <c r="O34" s="20">
        <v>0.007</v>
      </c>
      <c r="P34" s="16">
        <f>30.09*I34</f>
        <v>120.36</v>
      </c>
      <c r="Q34" s="21">
        <f>SUM(P34+N34+L34)</f>
        <v>3989.44</v>
      </c>
    </row>
    <row r="35" s="1" customFormat="1" ht="34" customHeight="1" spans="1:18">
      <c r="A35" s="13"/>
      <c r="B35" s="14" t="s">
        <v>83</v>
      </c>
      <c r="C35" s="14"/>
      <c r="D35" s="14"/>
      <c r="E35" s="14"/>
      <c r="F35" s="13"/>
      <c r="G35" s="13"/>
      <c r="H35" s="13"/>
      <c r="I35" s="13"/>
      <c r="J35" s="13"/>
      <c r="K35" s="13"/>
      <c r="L35" s="13">
        <f t="shared" ref="L35:Q35" si="9">SUM(L36:L37)</f>
        <v>8254.08</v>
      </c>
      <c r="M35" s="13"/>
      <c r="N35" s="13">
        <f t="shared" si="9"/>
        <v>3353.16</v>
      </c>
      <c r="O35" s="13"/>
      <c r="P35" s="13">
        <f t="shared" si="9"/>
        <v>361.08</v>
      </c>
      <c r="Q35" s="13">
        <f t="shared" si="9"/>
        <v>11968.32</v>
      </c>
      <c r="R35" s="2"/>
    </row>
    <row r="36" s="2" customFormat="1" ht="34" customHeight="1" spans="1:18">
      <c r="A36" s="13">
        <v>17</v>
      </c>
      <c r="B36" s="15" t="s">
        <v>84</v>
      </c>
      <c r="C36" s="16" t="s">
        <v>85</v>
      </c>
      <c r="D36" s="16" t="s">
        <v>28</v>
      </c>
      <c r="E36" s="16">
        <v>22</v>
      </c>
      <c r="F36" s="17" t="s">
        <v>22</v>
      </c>
      <c r="G36" s="15" t="s">
        <v>23</v>
      </c>
      <c r="H36" s="15" t="s">
        <v>24</v>
      </c>
      <c r="I36" s="16">
        <v>6</v>
      </c>
      <c r="J36" s="17">
        <v>4299</v>
      </c>
      <c r="K36" s="18">
        <v>0.16</v>
      </c>
      <c r="L36" s="16">
        <f>687.84*I36</f>
        <v>4127.04</v>
      </c>
      <c r="M36" s="19">
        <v>0.065</v>
      </c>
      <c r="N36" s="16">
        <f>279.43*I36</f>
        <v>1676.58</v>
      </c>
      <c r="O36" s="20">
        <v>0.007</v>
      </c>
      <c r="P36" s="16">
        <f>30.09*I36</f>
        <v>180.54</v>
      </c>
      <c r="Q36" s="21">
        <f>SUM(P36+N36+L36)</f>
        <v>5984.16</v>
      </c>
    </row>
    <row r="37" s="2" customFormat="1" ht="34" customHeight="1" spans="1:18">
      <c r="A37" s="13">
        <v>18</v>
      </c>
      <c r="B37" s="15" t="s">
        <v>84</v>
      </c>
      <c r="C37" s="24" t="s">
        <v>86</v>
      </c>
      <c r="D37" s="16" t="s">
        <v>28</v>
      </c>
      <c r="E37" s="16">
        <v>23</v>
      </c>
      <c r="F37" s="17" t="s">
        <v>22</v>
      </c>
      <c r="G37" s="15" t="s">
        <v>23</v>
      </c>
      <c r="H37" s="15" t="s">
        <v>24</v>
      </c>
      <c r="I37" s="16">
        <v>6</v>
      </c>
      <c r="J37" s="17">
        <v>4299</v>
      </c>
      <c r="K37" s="18">
        <v>0.16</v>
      </c>
      <c r="L37" s="16">
        <f>687.84*I37</f>
        <v>4127.04</v>
      </c>
      <c r="M37" s="19">
        <v>0.065</v>
      </c>
      <c r="N37" s="16">
        <f>279.43*I37</f>
        <v>1676.58</v>
      </c>
      <c r="O37" s="20">
        <v>0.007</v>
      </c>
      <c r="P37" s="16">
        <f>30.09*I37</f>
        <v>180.54</v>
      </c>
      <c r="Q37" s="21">
        <f>SUM(P37+N37+L37)</f>
        <v>5984.16</v>
      </c>
    </row>
    <row r="38" s="1" customFormat="1" ht="34" customHeight="1" spans="1:18">
      <c r="A38" s="13"/>
      <c r="B38" s="14" t="s">
        <v>87</v>
      </c>
      <c r="C38" s="14"/>
      <c r="D38" s="14"/>
      <c r="E38" s="14"/>
      <c r="F38" s="13"/>
      <c r="G38" s="13"/>
      <c r="H38" s="13"/>
      <c r="I38" s="13"/>
      <c r="J38" s="13"/>
      <c r="K38" s="13"/>
      <c r="L38" s="13">
        <f t="shared" ref="L38:Q38" si="10">SUM(L39)</f>
        <v>2063.52</v>
      </c>
      <c r="M38" s="13"/>
      <c r="N38" s="13">
        <f t="shared" si="10"/>
        <v>838.29</v>
      </c>
      <c r="O38" s="13"/>
      <c r="P38" s="13">
        <f t="shared" si="10"/>
        <v>90.27</v>
      </c>
      <c r="Q38" s="13">
        <f t="shared" si="10"/>
        <v>2992.08</v>
      </c>
      <c r="R38" s="2"/>
    </row>
    <row r="39" s="2" customFormat="1" ht="34" customHeight="1" spans="1:18">
      <c r="A39" s="13">
        <v>19</v>
      </c>
      <c r="B39" s="15" t="s">
        <v>88</v>
      </c>
      <c r="C39" s="16" t="s">
        <v>89</v>
      </c>
      <c r="D39" s="16" t="s">
        <v>21</v>
      </c>
      <c r="E39" s="16">
        <v>22</v>
      </c>
      <c r="F39" s="17" t="s">
        <v>22</v>
      </c>
      <c r="G39" s="15" t="s">
        <v>90</v>
      </c>
      <c r="H39" s="15" t="s">
        <v>91</v>
      </c>
      <c r="I39" s="16">
        <v>3</v>
      </c>
      <c r="J39" s="17">
        <v>4299</v>
      </c>
      <c r="K39" s="18">
        <v>0.16</v>
      </c>
      <c r="L39" s="16">
        <f>687.84*I39</f>
        <v>2063.52</v>
      </c>
      <c r="M39" s="19">
        <v>0.065</v>
      </c>
      <c r="N39" s="16">
        <f>279.43*I39</f>
        <v>838.29</v>
      </c>
      <c r="O39" s="20">
        <v>0.007</v>
      </c>
      <c r="P39" s="16">
        <f>30.09*I39</f>
        <v>90.27</v>
      </c>
      <c r="Q39" s="21">
        <f>SUM(P39+N39+L39)</f>
        <v>2992.08</v>
      </c>
    </row>
    <row r="40" s="1" customFormat="1" ht="34" customHeight="1" spans="1:18">
      <c r="A40" s="13"/>
      <c r="B40" s="14" t="s">
        <v>92</v>
      </c>
      <c r="C40" s="14"/>
      <c r="D40" s="14"/>
      <c r="E40" s="14"/>
      <c r="F40" s="13"/>
      <c r="G40" s="13"/>
      <c r="H40" s="13"/>
      <c r="I40" s="13"/>
      <c r="J40" s="13"/>
      <c r="K40" s="13"/>
      <c r="L40" s="13">
        <f t="shared" ref="L40:Q40" si="11">SUM(L41)</f>
        <v>4127.04</v>
      </c>
      <c r="M40" s="13"/>
      <c r="N40" s="13">
        <f t="shared" si="11"/>
        <v>0</v>
      </c>
      <c r="O40" s="13"/>
      <c r="P40" s="13">
        <f t="shared" si="11"/>
        <v>180.54</v>
      </c>
      <c r="Q40" s="13">
        <f t="shared" si="11"/>
        <v>4307.58</v>
      </c>
      <c r="R40" s="2"/>
    </row>
    <row r="41" s="2" customFormat="1" ht="34" customHeight="1" spans="1:18">
      <c r="A41" s="13">
        <v>20</v>
      </c>
      <c r="B41" s="15" t="s">
        <v>93</v>
      </c>
      <c r="C41" s="16" t="s">
        <v>94</v>
      </c>
      <c r="D41" s="16" t="s">
        <v>28</v>
      </c>
      <c r="E41" s="16">
        <v>22</v>
      </c>
      <c r="F41" s="17" t="s">
        <v>22</v>
      </c>
      <c r="G41" s="15" t="s">
        <v>23</v>
      </c>
      <c r="H41" s="15" t="s">
        <v>24</v>
      </c>
      <c r="I41" s="16">
        <v>6</v>
      </c>
      <c r="J41" s="17">
        <v>4299</v>
      </c>
      <c r="K41" s="18">
        <v>0.16</v>
      </c>
      <c r="L41" s="16">
        <f>687.84*I41</f>
        <v>4127.04</v>
      </c>
      <c r="M41" s="19">
        <v>0.065</v>
      </c>
      <c r="N41" s="16">
        <v>0</v>
      </c>
      <c r="O41" s="20">
        <v>0.007</v>
      </c>
      <c r="P41" s="16">
        <f>30.09*I41</f>
        <v>180.54</v>
      </c>
      <c r="Q41" s="21">
        <f>SUM(P41+N41+L41)</f>
        <v>4307.58</v>
      </c>
    </row>
    <row r="42" s="1" customFormat="1" ht="34" customHeight="1" spans="1:18">
      <c r="A42" s="13"/>
      <c r="B42" s="14" t="s">
        <v>95</v>
      </c>
      <c r="C42" s="14"/>
      <c r="D42" s="14"/>
      <c r="E42" s="14"/>
      <c r="F42" s="13"/>
      <c r="G42" s="13"/>
      <c r="H42" s="13"/>
      <c r="I42" s="13"/>
      <c r="J42" s="13"/>
      <c r="K42" s="13"/>
      <c r="L42" s="13">
        <f t="shared" ref="L42:Q42" si="12">SUM(L43)</f>
        <v>4127.04</v>
      </c>
      <c r="M42" s="13"/>
      <c r="N42" s="13">
        <f t="shared" si="12"/>
        <v>1676.58</v>
      </c>
      <c r="O42" s="13"/>
      <c r="P42" s="13">
        <f t="shared" si="12"/>
        <v>180.54</v>
      </c>
      <c r="Q42" s="13">
        <f t="shared" si="12"/>
        <v>5984.16</v>
      </c>
      <c r="R42" s="2"/>
    </row>
    <row r="43" s="2" customFormat="1" ht="34" customHeight="1" spans="1:18">
      <c r="A43" s="13">
        <v>21</v>
      </c>
      <c r="B43" s="15" t="s">
        <v>96</v>
      </c>
      <c r="C43" s="16" t="s">
        <v>97</v>
      </c>
      <c r="D43" s="16" t="s">
        <v>28</v>
      </c>
      <c r="E43" s="16">
        <v>22</v>
      </c>
      <c r="F43" s="17" t="s">
        <v>22</v>
      </c>
      <c r="G43" s="15" t="s">
        <v>98</v>
      </c>
      <c r="H43" s="15" t="s">
        <v>24</v>
      </c>
      <c r="I43" s="16">
        <v>6</v>
      </c>
      <c r="J43" s="17">
        <v>4299</v>
      </c>
      <c r="K43" s="18">
        <v>0.16</v>
      </c>
      <c r="L43" s="16">
        <f>687.84*I43</f>
        <v>4127.04</v>
      </c>
      <c r="M43" s="19">
        <v>0.065</v>
      </c>
      <c r="N43" s="16">
        <f>279.43*I43</f>
        <v>1676.58</v>
      </c>
      <c r="O43" s="20">
        <v>0.007</v>
      </c>
      <c r="P43" s="16">
        <f>30.09*I43</f>
        <v>180.54</v>
      </c>
      <c r="Q43" s="21">
        <f>SUM(P43+N43+L43)</f>
        <v>5984.16</v>
      </c>
    </row>
    <row r="44" s="3" customFormat="1" ht="34" customHeight="1" spans="1:18">
      <c r="A44" s="13"/>
      <c r="B44" s="14" t="s">
        <v>99</v>
      </c>
      <c r="C44" s="14"/>
      <c r="D44" s="14"/>
      <c r="E44" s="14"/>
      <c r="F44" s="13"/>
      <c r="G44" s="13"/>
      <c r="H44" s="13"/>
      <c r="I44" s="13"/>
      <c r="J44" s="13"/>
      <c r="K44" s="13"/>
      <c r="L44" s="13">
        <f t="shared" ref="L44:Q44" si="13">SUM(L45)</f>
        <v>1375.68</v>
      </c>
      <c r="M44" s="13"/>
      <c r="N44" s="13">
        <f t="shared" si="13"/>
        <v>0</v>
      </c>
      <c r="O44" s="13"/>
      <c r="P44" s="13">
        <f t="shared" si="13"/>
        <v>60.18</v>
      </c>
      <c r="Q44" s="13">
        <f t="shared" si="13"/>
        <v>1435.86</v>
      </c>
      <c r="R44" s="2"/>
    </row>
    <row r="45" s="2" customFormat="1" ht="34" customHeight="1" spans="1:18">
      <c r="A45" s="13">
        <v>22</v>
      </c>
      <c r="B45" s="15" t="s">
        <v>100</v>
      </c>
      <c r="C45" s="16" t="s">
        <v>101</v>
      </c>
      <c r="D45" s="16" t="s">
        <v>28</v>
      </c>
      <c r="E45" s="16">
        <v>21</v>
      </c>
      <c r="F45" s="17" t="s">
        <v>22</v>
      </c>
      <c r="G45" s="15" t="s">
        <v>50</v>
      </c>
      <c r="H45" s="15" t="s">
        <v>29</v>
      </c>
      <c r="I45" s="16">
        <v>2</v>
      </c>
      <c r="J45" s="17">
        <v>4299</v>
      </c>
      <c r="K45" s="18">
        <v>0.16</v>
      </c>
      <c r="L45" s="16">
        <f t="shared" ref="L45:L49" si="14">687.84*I45</f>
        <v>1375.68</v>
      </c>
      <c r="M45" s="19">
        <v>0.065</v>
      </c>
      <c r="N45" s="16">
        <v>0</v>
      </c>
      <c r="O45" s="20">
        <v>0.007</v>
      </c>
      <c r="P45" s="16">
        <f t="shared" ref="P45:P49" si="15">30.09*I45</f>
        <v>60.18</v>
      </c>
      <c r="Q45" s="21">
        <f t="shared" ref="Q45:Q49" si="16">SUM(P45+N45+L45)</f>
        <v>1435.86</v>
      </c>
    </row>
    <row r="46" s="3" customFormat="1" ht="34" customHeight="1" spans="1:18">
      <c r="A46" s="13"/>
      <c r="B46" s="14" t="s">
        <v>102</v>
      </c>
      <c r="C46" s="14"/>
      <c r="D46" s="14"/>
      <c r="E46" s="14"/>
      <c r="F46" s="13"/>
      <c r="G46" s="13"/>
      <c r="H46" s="13"/>
      <c r="I46" s="13"/>
      <c r="J46" s="13"/>
      <c r="K46" s="13"/>
      <c r="L46" s="13">
        <f t="shared" ref="L46:Q46" si="17">SUM(L47)</f>
        <v>4127.04</v>
      </c>
      <c r="M46" s="13"/>
      <c r="N46" s="13">
        <f t="shared" si="17"/>
        <v>1676.58</v>
      </c>
      <c r="O46" s="13"/>
      <c r="P46" s="13">
        <f t="shared" si="17"/>
        <v>180.54</v>
      </c>
      <c r="Q46" s="13">
        <f t="shared" si="17"/>
        <v>5984.16</v>
      </c>
      <c r="R46" s="2"/>
    </row>
    <row r="47" s="2" customFormat="1" ht="34" customHeight="1" spans="1:18">
      <c r="A47" s="13">
        <v>23</v>
      </c>
      <c r="B47" s="15" t="s">
        <v>103</v>
      </c>
      <c r="C47" s="16" t="s">
        <v>104</v>
      </c>
      <c r="D47" s="16" t="s">
        <v>28</v>
      </c>
      <c r="E47" s="16">
        <v>21</v>
      </c>
      <c r="F47" s="17" t="s">
        <v>22</v>
      </c>
      <c r="G47" s="15" t="s">
        <v>23</v>
      </c>
      <c r="H47" s="15" t="s">
        <v>24</v>
      </c>
      <c r="I47" s="16">
        <v>6</v>
      </c>
      <c r="J47" s="17">
        <v>4299</v>
      </c>
      <c r="K47" s="18">
        <v>0.16</v>
      </c>
      <c r="L47" s="16">
        <f t="shared" si="14"/>
        <v>4127.04</v>
      </c>
      <c r="M47" s="19">
        <v>0.065</v>
      </c>
      <c r="N47" s="16">
        <f>279.43*I47</f>
        <v>1676.58</v>
      </c>
      <c r="O47" s="20">
        <v>0.007</v>
      </c>
      <c r="P47" s="16">
        <f t="shared" si="15"/>
        <v>180.54</v>
      </c>
      <c r="Q47" s="21">
        <f t="shared" si="16"/>
        <v>5984.16</v>
      </c>
    </row>
    <row r="48" s="3" customFormat="1" ht="34" customHeight="1" spans="1:18">
      <c r="A48" s="13"/>
      <c r="B48" s="14" t="s">
        <v>105</v>
      </c>
      <c r="C48" s="14"/>
      <c r="D48" s="14"/>
      <c r="E48" s="14"/>
      <c r="F48" s="13"/>
      <c r="G48" s="13"/>
      <c r="H48" s="13"/>
      <c r="I48" s="13"/>
      <c r="J48" s="13"/>
      <c r="K48" s="13"/>
      <c r="L48" s="13">
        <f t="shared" ref="L48:Q48" si="18">SUM(L49)</f>
        <v>2751.36</v>
      </c>
      <c r="M48" s="13"/>
      <c r="N48" s="13">
        <f t="shared" si="18"/>
        <v>1117.72</v>
      </c>
      <c r="O48" s="13"/>
      <c r="P48" s="13">
        <f t="shared" si="18"/>
        <v>120.36</v>
      </c>
      <c r="Q48" s="13">
        <f t="shared" si="18"/>
        <v>3989.44</v>
      </c>
      <c r="R48" s="2"/>
    </row>
    <row r="49" s="2" customFormat="1" ht="34" customHeight="1" spans="1:18">
      <c r="A49" s="13">
        <v>24</v>
      </c>
      <c r="B49" s="15" t="s">
        <v>106</v>
      </c>
      <c r="C49" s="16" t="s">
        <v>107</v>
      </c>
      <c r="D49" s="16" t="s">
        <v>21</v>
      </c>
      <c r="E49" s="16">
        <v>22</v>
      </c>
      <c r="F49" s="17" t="s">
        <v>22</v>
      </c>
      <c r="G49" s="15" t="s">
        <v>108</v>
      </c>
      <c r="H49" s="15" t="s">
        <v>75</v>
      </c>
      <c r="I49" s="16">
        <v>4</v>
      </c>
      <c r="J49" s="17">
        <v>4299</v>
      </c>
      <c r="K49" s="18">
        <v>0.16</v>
      </c>
      <c r="L49" s="16">
        <f t="shared" si="14"/>
        <v>2751.36</v>
      </c>
      <c r="M49" s="19">
        <v>0.065</v>
      </c>
      <c r="N49" s="16">
        <f>279.43*I49</f>
        <v>1117.72</v>
      </c>
      <c r="O49" s="20">
        <v>0.007</v>
      </c>
      <c r="P49" s="16">
        <f t="shared" si="15"/>
        <v>120.36</v>
      </c>
      <c r="Q49" s="21">
        <f t="shared" si="16"/>
        <v>3989.44</v>
      </c>
    </row>
    <row r="50" s="3" customFormat="1" ht="34" customHeight="1" spans="1:18">
      <c r="A50" s="13"/>
      <c r="B50" s="14" t="s">
        <v>109</v>
      </c>
      <c r="C50" s="14"/>
      <c r="D50" s="14"/>
      <c r="E50" s="14"/>
      <c r="F50" s="13"/>
      <c r="G50" s="13"/>
      <c r="H50" s="13"/>
      <c r="I50" s="13"/>
      <c r="J50" s="13"/>
      <c r="K50" s="13"/>
      <c r="L50" s="13">
        <f>SUM(L51:L51)</f>
        <v>4127.04</v>
      </c>
      <c r="M50" s="13"/>
      <c r="N50" s="13">
        <f>SUM(N51:N51)</f>
        <v>1676.58</v>
      </c>
      <c r="O50" s="13"/>
      <c r="P50" s="13">
        <f>SUM(P51:P51)</f>
        <v>180.54</v>
      </c>
      <c r="Q50" s="13">
        <f>SUM(Q51:Q51)</f>
        <v>5984.16</v>
      </c>
      <c r="R50" s="2"/>
    </row>
    <row r="51" s="2" customFormat="1" ht="34" customHeight="1" spans="1:18">
      <c r="A51" s="13">
        <v>25</v>
      </c>
      <c r="B51" s="15" t="s">
        <v>110</v>
      </c>
      <c r="C51" s="25" t="s">
        <v>111</v>
      </c>
      <c r="D51" s="16" t="s">
        <v>21</v>
      </c>
      <c r="E51" s="16">
        <v>21</v>
      </c>
      <c r="F51" s="17" t="s">
        <v>22</v>
      </c>
      <c r="G51" s="15" t="s">
        <v>112</v>
      </c>
      <c r="H51" s="15" t="s">
        <v>24</v>
      </c>
      <c r="I51" s="16">
        <v>6</v>
      </c>
      <c r="J51" s="17">
        <v>4299</v>
      </c>
      <c r="K51" s="18">
        <v>0.16</v>
      </c>
      <c r="L51" s="16">
        <f>687.84*I51</f>
        <v>4127.04</v>
      </c>
      <c r="M51" s="19">
        <v>0.065</v>
      </c>
      <c r="N51" s="16">
        <f>279.43*I51</f>
        <v>1676.58</v>
      </c>
      <c r="O51" s="20">
        <v>0.007</v>
      </c>
      <c r="P51" s="16">
        <f>30.09*I51</f>
        <v>180.54</v>
      </c>
      <c r="Q51" s="21">
        <f>SUM(P51+N51+L51)</f>
        <v>5984.16</v>
      </c>
    </row>
    <row r="52" s="3" customFormat="1" ht="34" customHeight="1" spans="1:18">
      <c r="A52" s="13"/>
      <c r="B52" s="14" t="s">
        <v>113</v>
      </c>
      <c r="C52" s="14"/>
      <c r="D52" s="14"/>
      <c r="E52" s="14"/>
      <c r="F52" s="13"/>
      <c r="G52" s="13"/>
      <c r="H52" s="13"/>
      <c r="I52" s="13"/>
      <c r="J52" s="13"/>
      <c r="K52" s="13"/>
      <c r="L52" s="13">
        <f t="shared" ref="L52:Q52" si="19">SUM(L53)</f>
        <v>4127.04</v>
      </c>
      <c r="M52" s="13"/>
      <c r="N52" s="13">
        <f t="shared" si="19"/>
        <v>0</v>
      </c>
      <c r="O52" s="13"/>
      <c r="P52" s="13">
        <f t="shared" si="19"/>
        <v>180.54</v>
      </c>
      <c r="Q52" s="13">
        <f t="shared" si="19"/>
        <v>4307.58</v>
      </c>
      <c r="R52" s="2"/>
    </row>
    <row r="53" s="2" customFormat="1" ht="34" customHeight="1" spans="1:18">
      <c r="A53" s="13">
        <v>26</v>
      </c>
      <c r="B53" s="15" t="s">
        <v>114</v>
      </c>
      <c r="C53" s="16" t="s">
        <v>115</v>
      </c>
      <c r="D53" s="16" t="s">
        <v>21</v>
      </c>
      <c r="E53" s="16">
        <v>22</v>
      </c>
      <c r="F53" s="17" t="s">
        <v>22</v>
      </c>
      <c r="G53" s="15" t="s">
        <v>116</v>
      </c>
      <c r="H53" s="15" t="s">
        <v>24</v>
      </c>
      <c r="I53" s="16">
        <v>6</v>
      </c>
      <c r="J53" s="17">
        <v>4299</v>
      </c>
      <c r="K53" s="18">
        <v>0.16</v>
      </c>
      <c r="L53" s="16">
        <f>687.84*I53</f>
        <v>4127.04</v>
      </c>
      <c r="M53" s="19">
        <v>0.065</v>
      </c>
      <c r="N53" s="16">
        <v>0</v>
      </c>
      <c r="O53" s="20">
        <v>0.007</v>
      </c>
      <c r="P53" s="16">
        <f>30.09*I53</f>
        <v>180.54</v>
      </c>
      <c r="Q53" s="21">
        <f>SUM(P53+N53+L53)</f>
        <v>4307.58</v>
      </c>
    </row>
    <row r="54" s="3" customFormat="1" ht="34" customHeight="1" spans="1:18">
      <c r="A54" s="13"/>
      <c r="B54" s="14" t="s">
        <v>117</v>
      </c>
      <c r="C54" s="14"/>
      <c r="D54" s="14"/>
      <c r="E54" s="14"/>
      <c r="F54" s="13"/>
      <c r="G54" s="13"/>
      <c r="H54" s="13"/>
      <c r="I54" s="13"/>
      <c r="J54" s="13"/>
      <c r="K54" s="13"/>
      <c r="L54" s="13">
        <f t="shared" ref="L54:Q54" si="20">SUM(L55)</f>
        <v>4127.04</v>
      </c>
      <c r="M54" s="13"/>
      <c r="N54" s="13">
        <f t="shared" si="20"/>
        <v>1676.58</v>
      </c>
      <c r="O54" s="13"/>
      <c r="P54" s="13">
        <f t="shared" si="20"/>
        <v>180.54</v>
      </c>
      <c r="Q54" s="13">
        <f t="shared" si="20"/>
        <v>5984.16</v>
      </c>
      <c r="R54" s="2"/>
    </row>
    <row r="55" s="2" customFormat="1" ht="34" customHeight="1" spans="1:18">
      <c r="A55" s="13">
        <v>27</v>
      </c>
      <c r="B55" s="15" t="s">
        <v>118</v>
      </c>
      <c r="C55" s="16" t="s">
        <v>119</v>
      </c>
      <c r="D55" s="16" t="s">
        <v>21</v>
      </c>
      <c r="E55" s="16">
        <v>22</v>
      </c>
      <c r="F55" s="17" t="s">
        <v>22</v>
      </c>
      <c r="G55" s="15" t="s">
        <v>120</v>
      </c>
      <c r="H55" s="15" t="s">
        <v>24</v>
      </c>
      <c r="I55" s="16">
        <v>6</v>
      </c>
      <c r="J55" s="17">
        <v>4299</v>
      </c>
      <c r="K55" s="18">
        <v>0.16</v>
      </c>
      <c r="L55" s="16">
        <f>687.84*I55</f>
        <v>4127.04</v>
      </c>
      <c r="M55" s="19">
        <v>0.065</v>
      </c>
      <c r="N55" s="16">
        <f>279.43*I55</f>
        <v>1676.58</v>
      </c>
      <c r="O55" s="20">
        <v>0.007</v>
      </c>
      <c r="P55" s="16">
        <f>30.09*I55</f>
        <v>180.54</v>
      </c>
      <c r="Q55" s="21">
        <f>SUM(P55+N55+L55)</f>
        <v>5984.16</v>
      </c>
    </row>
    <row r="56" s="3" customFormat="1" ht="34" customHeight="1" spans="1:18">
      <c r="A56" s="13"/>
      <c r="B56" s="14" t="s">
        <v>121</v>
      </c>
      <c r="C56" s="14"/>
      <c r="D56" s="14"/>
      <c r="E56" s="14"/>
      <c r="F56" s="13"/>
      <c r="G56" s="13"/>
      <c r="H56" s="13"/>
      <c r="I56" s="13"/>
      <c r="J56" s="13"/>
      <c r="K56" s="13"/>
      <c r="L56" s="13">
        <f t="shared" ref="L56:Q56" si="21">SUM(L57)</f>
        <v>1375.68</v>
      </c>
      <c r="M56" s="13"/>
      <c r="N56" s="13">
        <f t="shared" si="21"/>
        <v>558.86</v>
      </c>
      <c r="O56" s="13"/>
      <c r="P56" s="13">
        <f t="shared" si="21"/>
        <v>60.18</v>
      </c>
      <c r="Q56" s="13">
        <f t="shared" si="21"/>
        <v>1994.72</v>
      </c>
      <c r="R56" s="2"/>
    </row>
    <row r="57" s="2" customFormat="1" ht="34" customHeight="1" spans="1:18">
      <c r="A57" s="13">
        <v>28</v>
      </c>
      <c r="B57" s="15" t="s">
        <v>122</v>
      </c>
      <c r="C57" s="16" t="s">
        <v>123</v>
      </c>
      <c r="D57" s="16" t="s">
        <v>21</v>
      </c>
      <c r="E57" s="16">
        <v>23</v>
      </c>
      <c r="F57" s="17" t="s">
        <v>22</v>
      </c>
      <c r="G57" s="15" t="s">
        <v>50</v>
      </c>
      <c r="H57" s="15" t="s">
        <v>29</v>
      </c>
      <c r="I57" s="16">
        <v>2</v>
      </c>
      <c r="J57" s="17">
        <v>4299</v>
      </c>
      <c r="K57" s="18">
        <v>0.16</v>
      </c>
      <c r="L57" s="16">
        <f>687.84*I57</f>
        <v>1375.68</v>
      </c>
      <c r="M57" s="19">
        <v>0.065</v>
      </c>
      <c r="N57" s="16">
        <f>279.43*I57</f>
        <v>558.86</v>
      </c>
      <c r="O57" s="20">
        <v>0.007</v>
      </c>
      <c r="P57" s="16">
        <f>30.09*I57</f>
        <v>60.18</v>
      </c>
      <c r="Q57" s="21">
        <f>SUM(P57+N57+L57)</f>
        <v>1994.72</v>
      </c>
    </row>
    <row r="58" s="3" customFormat="1" ht="34" customHeight="1" spans="1:18">
      <c r="A58" s="13"/>
      <c r="B58" s="14" t="s">
        <v>124</v>
      </c>
      <c r="C58" s="14"/>
      <c r="D58" s="14"/>
      <c r="E58" s="14"/>
      <c r="F58" s="13"/>
      <c r="G58" s="13"/>
      <c r="H58" s="13"/>
      <c r="I58" s="13"/>
      <c r="J58" s="13"/>
      <c r="K58" s="13"/>
      <c r="L58" s="13">
        <f>SUM(L59:L59)</f>
        <v>2063.52</v>
      </c>
      <c r="M58" s="13"/>
      <c r="N58" s="13">
        <f>SUM(N59:N59)</f>
        <v>838.29</v>
      </c>
      <c r="O58" s="13"/>
      <c r="P58" s="13">
        <f>SUM(P59:P59)</f>
        <v>90.27</v>
      </c>
      <c r="Q58" s="13">
        <f>SUM(Q59:Q59)</f>
        <v>2992.08</v>
      </c>
      <c r="R58" s="2"/>
    </row>
    <row r="59" s="2" customFormat="1" ht="34" customHeight="1" spans="1:18">
      <c r="A59" s="13">
        <v>29</v>
      </c>
      <c r="B59" s="15" t="s">
        <v>125</v>
      </c>
      <c r="C59" s="16" t="s">
        <v>126</v>
      </c>
      <c r="D59" s="16" t="s">
        <v>28</v>
      </c>
      <c r="E59" s="16">
        <v>24</v>
      </c>
      <c r="F59" s="17" t="s">
        <v>22</v>
      </c>
      <c r="G59" s="15" t="s">
        <v>60</v>
      </c>
      <c r="H59" s="15" t="s">
        <v>91</v>
      </c>
      <c r="I59" s="16">
        <v>3</v>
      </c>
      <c r="J59" s="17">
        <v>4299</v>
      </c>
      <c r="K59" s="18">
        <v>0.16</v>
      </c>
      <c r="L59" s="16">
        <f>687.84*I59</f>
        <v>2063.52</v>
      </c>
      <c r="M59" s="19">
        <v>0.065</v>
      </c>
      <c r="N59" s="16">
        <f>279.43*I59</f>
        <v>838.29</v>
      </c>
      <c r="O59" s="20">
        <v>0.007</v>
      </c>
      <c r="P59" s="16">
        <f>30.09*I59</f>
        <v>90.27</v>
      </c>
      <c r="Q59" s="21">
        <f>SUM(P59+N59+L59)</f>
        <v>2992.08</v>
      </c>
    </row>
    <row r="60" s="2" customFormat="1" ht="34" customHeight="1" spans="1:18">
      <c r="A60" s="13"/>
      <c r="B60" s="14" t="s">
        <v>127</v>
      </c>
      <c r="C60" s="14"/>
      <c r="D60" s="14"/>
      <c r="E60" s="14"/>
      <c r="F60" s="13"/>
      <c r="G60" s="13"/>
      <c r="H60" s="13"/>
      <c r="I60" s="13"/>
      <c r="J60" s="13"/>
      <c r="K60" s="13"/>
      <c r="L60" s="13">
        <f>SUM(L61:L61)</f>
        <v>4127.04</v>
      </c>
      <c r="M60" s="13"/>
      <c r="N60" s="13">
        <f>SUM(N61:N61)</f>
        <v>1676.58</v>
      </c>
      <c r="O60" s="13"/>
      <c r="P60" s="13">
        <f>SUM(P61:P61)</f>
        <v>180.54</v>
      </c>
      <c r="Q60" s="13">
        <f>SUM(Q61:Q61)</f>
        <v>5984.16</v>
      </c>
    </row>
    <row r="61" s="2" customFormat="1" ht="34" customHeight="1" spans="1:18">
      <c r="A61" s="13">
        <v>30</v>
      </c>
      <c r="B61" s="15" t="s">
        <v>128</v>
      </c>
      <c r="C61" s="22" t="s">
        <v>129</v>
      </c>
      <c r="D61" s="16" t="s">
        <v>28</v>
      </c>
      <c r="E61" s="16">
        <v>22</v>
      </c>
      <c r="F61" s="17" t="s">
        <v>22</v>
      </c>
      <c r="G61" s="15" t="s">
        <v>116</v>
      </c>
      <c r="H61" s="15" t="s">
        <v>24</v>
      </c>
      <c r="I61" s="16">
        <v>6</v>
      </c>
      <c r="J61" s="17">
        <v>4299</v>
      </c>
      <c r="K61" s="18">
        <v>0.16</v>
      </c>
      <c r="L61" s="16">
        <f>687.84*I61</f>
        <v>4127.04</v>
      </c>
      <c r="M61" s="19">
        <v>0.065</v>
      </c>
      <c r="N61" s="16">
        <f>279.43*I61</f>
        <v>1676.58</v>
      </c>
      <c r="O61" s="20">
        <v>0.007</v>
      </c>
      <c r="P61" s="16">
        <f>30.09*I61</f>
        <v>180.54</v>
      </c>
      <c r="Q61" s="21">
        <f>SUM(P61+N61+L61)</f>
        <v>5984.16</v>
      </c>
    </row>
    <row r="62" s="2" customFormat="1" ht="34" customHeight="1" spans="1:18">
      <c r="A62" s="13"/>
      <c r="B62" s="14" t="s">
        <v>130</v>
      </c>
      <c r="C62" s="14"/>
      <c r="D62" s="14"/>
      <c r="E62" s="14"/>
      <c r="F62" s="17"/>
      <c r="G62" s="15"/>
      <c r="H62" s="15"/>
      <c r="I62" s="16"/>
      <c r="J62" s="17"/>
      <c r="K62" s="18"/>
      <c r="L62" s="13">
        <f t="shared" ref="L62:Q62" si="22">SUM(L63)</f>
        <v>4127.04</v>
      </c>
      <c r="M62" s="13"/>
      <c r="N62" s="13">
        <f t="shared" si="22"/>
        <v>1676.58</v>
      </c>
      <c r="O62" s="13"/>
      <c r="P62" s="13">
        <f t="shared" si="22"/>
        <v>180.54</v>
      </c>
      <c r="Q62" s="13">
        <f t="shared" si="22"/>
        <v>5984.16</v>
      </c>
    </row>
    <row r="63" s="2" customFormat="1" ht="34" customHeight="1" spans="1:18">
      <c r="A63" s="13">
        <v>31</v>
      </c>
      <c r="B63" s="15" t="s">
        <v>131</v>
      </c>
      <c r="C63" s="22" t="s">
        <v>132</v>
      </c>
      <c r="D63" s="16" t="s">
        <v>28</v>
      </c>
      <c r="E63" s="16">
        <v>22</v>
      </c>
      <c r="F63" s="17" t="s">
        <v>22</v>
      </c>
      <c r="G63" s="15" t="s">
        <v>133</v>
      </c>
      <c r="H63" s="15" t="s">
        <v>24</v>
      </c>
      <c r="I63" s="16">
        <v>6</v>
      </c>
      <c r="J63" s="17">
        <v>4299</v>
      </c>
      <c r="K63" s="18">
        <v>0.16</v>
      </c>
      <c r="L63" s="16">
        <f>687.84*I63</f>
        <v>4127.04</v>
      </c>
      <c r="M63" s="19">
        <v>0.065</v>
      </c>
      <c r="N63" s="16">
        <f t="shared" ref="N63:N68" si="23">279.43*I63</f>
        <v>1676.58</v>
      </c>
      <c r="O63" s="20">
        <v>0.007</v>
      </c>
      <c r="P63" s="16">
        <f>30.09*I63</f>
        <v>180.54</v>
      </c>
      <c r="Q63" s="21">
        <f>SUM(P63+N63+L63)</f>
        <v>5984.16</v>
      </c>
    </row>
    <row r="64" s="2" customFormat="1" ht="34" customHeight="1" spans="1:18">
      <c r="A64" s="13"/>
      <c r="B64" s="14" t="s">
        <v>134</v>
      </c>
      <c r="C64" s="14"/>
      <c r="D64" s="14"/>
      <c r="E64" s="14"/>
      <c r="F64" s="17"/>
      <c r="G64" s="15"/>
      <c r="H64" s="15"/>
      <c r="I64" s="16"/>
      <c r="J64" s="17"/>
      <c r="K64" s="18"/>
      <c r="L64" s="13">
        <f t="shared" ref="L64:Q64" si="24">SUM(L65)</f>
        <v>2751.36</v>
      </c>
      <c r="M64" s="13"/>
      <c r="N64" s="13">
        <f t="shared" si="24"/>
        <v>1117.72</v>
      </c>
      <c r="O64" s="13"/>
      <c r="P64" s="13">
        <f t="shared" si="24"/>
        <v>120.36</v>
      </c>
      <c r="Q64" s="13">
        <f t="shared" si="24"/>
        <v>3989.44</v>
      </c>
    </row>
    <row r="65" s="2" customFormat="1" ht="34" customHeight="1" spans="1:17">
      <c r="A65" s="13">
        <v>32</v>
      </c>
      <c r="B65" s="15" t="s">
        <v>135</v>
      </c>
      <c r="C65" s="22" t="s">
        <v>136</v>
      </c>
      <c r="D65" s="16" t="s">
        <v>21</v>
      </c>
      <c r="E65" s="16">
        <v>23</v>
      </c>
      <c r="F65" s="17" t="s">
        <v>22</v>
      </c>
      <c r="G65" s="15" t="s">
        <v>116</v>
      </c>
      <c r="H65" s="15" t="s">
        <v>137</v>
      </c>
      <c r="I65" s="16">
        <v>4</v>
      </c>
      <c r="J65" s="17">
        <v>4299</v>
      </c>
      <c r="K65" s="18">
        <v>0.16</v>
      </c>
      <c r="L65" s="16">
        <f>687.84*I65</f>
        <v>2751.36</v>
      </c>
      <c r="M65" s="19">
        <v>0.065</v>
      </c>
      <c r="N65" s="16">
        <f t="shared" si="23"/>
        <v>1117.72</v>
      </c>
      <c r="O65" s="20">
        <v>0.007</v>
      </c>
      <c r="P65" s="16">
        <f>30.09*I65</f>
        <v>120.36</v>
      </c>
      <c r="Q65" s="21">
        <f>SUM(P65+N65+L65)</f>
        <v>3989.44</v>
      </c>
    </row>
    <row r="66" s="2" customFormat="1" ht="34" customHeight="1" spans="1:17">
      <c r="A66" s="13"/>
      <c r="B66" s="14" t="s">
        <v>138</v>
      </c>
      <c r="C66" s="14"/>
      <c r="D66" s="14"/>
      <c r="E66" s="14"/>
      <c r="F66" s="17"/>
      <c r="G66" s="15"/>
      <c r="H66" s="15"/>
      <c r="I66" s="16"/>
      <c r="J66" s="17"/>
      <c r="K66" s="18"/>
      <c r="L66" s="13">
        <f t="shared" ref="L66:Q66" si="25">SUM(L67+L68)</f>
        <v>1375.68</v>
      </c>
      <c r="M66" s="13"/>
      <c r="N66" s="13">
        <f t="shared" si="25"/>
        <v>558.86</v>
      </c>
      <c r="O66" s="13"/>
      <c r="P66" s="13">
        <f t="shared" si="25"/>
        <v>60.18</v>
      </c>
      <c r="Q66" s="13">
        <f t="shared" si="25"/>
        <v>1994.72</v>
      </c>
    </row>
    <row r="67" s="2" customFormat="1" ht="34" customHeight="1" spans="1:17">
      <c r="A67" s="13">
        <v>33</v>
      </c>
      <c r="B67" s="15" t="s">
        <v>139</v>
      </c>
      <c r="C67" s="16" t="s">
        <v>140</v>
      </c>
      <c r="D67" s="16" t="s">
        <v>21</v>
      </c>
      <c r="E67" s="16">
        <v>23</v>
      </c>
      <c r="F67" s="17" t="s">
        <v>22</v>
      </c>
      <c r="G67" s="15" t="s">
        <v>141</v>
      </c>
      <c r="H67" s="15">
        <v>2026.6</v>
      </c>
      <c r="I67" s="16">
        <v>1</v>
      </c>
      <c r="J67" s="17">
        <v>4299</v>
      </c>
      <c r="K67" s="18">
        <v>0.16</v>
      </c>
      <c r="L67" s="16">
        <f>687.84*I67</f>
        <v>687.84</v>
      </c>
      <c r="M67" s="19">
        <v>0.065</v>
      </c>
      <c r="N67" s="16">
        <f t="shared" si="23"/>
        <v>279.43</v>
      </c>
      <c r="O67" s="20">
        <v>0.007</v>
      </c>
      <c r="P67" s="16">
        <f>30.09*I67</f>
        <v>30.09</v>
      </c>
      <c r="Q67" s="21">
        <f>SUM(P67+N67+L67)</f>
        <v>997.36</v>
      </c>
    </row>
    <row r="68" s="2" customFormat="1" ht="34" customHeight="1" spans="1:17">
      <c r="A68" s="13">
        <v>34</v>
      </c>
      <c r="B68" s="15" t="s">
        <v>139</v>
      </c>
      <c r="C68" s="16" t="s">
        <v>142</v>
      </c>
      <c r="D68" s="16" t="s">
        <v>21</v>
      </c>
      <c r="E68" s="16">
        <v>21</v>
      </c>
      <c r="F68" s="17" t="s">
        <v>22</v>
      </c>
      <c r="G68" s="15" t="s">
        <v>141</v>
      </c>
      <c r="H68" s="15">
        <v>2026.6</v>
      </c>
      <c r="I68" s="16">
        <v>1</v>
      </c>
      <c r="J68" s="17">
        <v>4299</v>
      </c>
      <c r="K68" s="18">
        <v>0.16</v>
      </c>
      <c r="L68" s="16">
        <f>687.84*I68</f>
        <v>687.84</v>
      </c>
      <c r="M68" s="19">
        <v>0.065</v>
      </c>
      <c r="N68" s="16">
        <f t="shared" si="23"/>
        <v>279.43</v>
      </c>
      <c r="O68" s="20">
        <v>0.007</v>
      </c>
      <c r="P68" s="16">
        <f>30.09*I68</f>
        <v>30.09</v>
      </c>
      <c r="Q68" s="21">
        <f>SUM(P68+N68+L68)</f>
        <v>997.36</v>
      </c>
    </row>
    <row r="69" s="2" customFormat="1" ht="34" customHeight="1" spans="1:17">
      <c r="A69" s="13"/>
      <c r="B69" s="14" t="s">
        <v>143</v>
      </c>
      <c r="C69" s="14"/>
      <c r="D69" s="14"/>
      <c r="E69" s="14"/>
      <c r="F69" s="17"/>
      <c r="G69" s="15"/>
      <c r="H69" s="15"/>
      <c r="I69" s="16"/>
      <c r="J69" s="17"/>
      <c r="K69" s="18"/>
      <c r="L69" s="13">
        <f t="shared" ref="L69:Q69" si="26">SUM(L70:L73)</f>
        <v>6878.4</v>
      </c>
      <c r="M69" s="13"/>
      <c r="N69" s="13">
        <f t="shared" si="26"/>
        <v>2794.3</v>
      </c>
      <c r="O69" s="13"/>
      <c r="P69" s="13">
        <f t="shared" si="26"/>
        <v>300.9</v>
      </c>
      <c r="Q69" s="13">
        <f t="shared" si="26"/>
        <v>9973.6</v>
      </c>
    </row>
    <row r="70" s="2" customFormat="1" ht="34" customHeight="1" spans="1:17">
      <c r="A70" s="13">
        <v>35</v>
      </c>
      <c r="B70" s="15" t="s">
        <v>144</v>
      </c>
      <c r="C70" s="26" t="s">
        <v>145</v>
      </c>
      <c r="D70" s="16" t="s">
        <v>21</v>
      </c>
      <c r="E70" s="16">
        <v>22</v>
      </c>
      <c r="F70" s="17" t="s">
        <v>22</v>
      </c>
      <c r="G70" s="15" t="s">
        <v>141</v>
      </c>
      <c r="H70" s="15">
        <v>2026.6</v>
      </c>
      <c r="I70" s="16">
        <v>1</v>
      </c>
      <c r="J70" s="17">
        <v>4299</v>
      </c>
      <c r="K70" s="18">
        <v>0.16</v>
      </c>
      <c r="L70" s="16">
        <f>687.84*I70</f>
        <v>687.84</v>
      </c>
      <c r="M70" s="19">
        <v>0.065</v>
      </c>
      <c r="N70" s="16">
        <f>279.43*I70</f>
        <v>279.43</v>
      </c>
      <c r="O70" s="20">
        <v>0.007</v>
      </c>
      <c r="P70" s="16">
        <f>30.09*I70</f>
        <v>30.09</v>
      </c>
      <c r="Q70" s="21">
        <f>SUM(P70+N70+L70)</f>
        <v>997.36</v>
      </c>
    </row>
    <row r="71" s="2" customFormat="1" ht="34" customHeight="1" spans="1:17">
      <c r="A71" s="13">
        <v>36</v>
      </c>
      <c r="B71" s="15" t="s">
        <v>144</v>
      </c>
      <c r="C71" s="15" t="s">
        <v>146</v>
      </c>
      <c r="D71" s="16" t="s">
        <v>21</v>
      </c>
      <c r="E71" s="16">
        <v>23</v>
      </c>
      <c r="F71" s="17" t="s">
        <v>22</v>
      </c>
      <c r="G71" s="15" t="s">
        <v>141</v>
      </c>
      <c r="H71" s="15">
        <v>2026.6</v>
      </c>
      <c r="I71" s="16">
        <v>1</v>
      </c>
      <c r="J71" s="17">
        <v>4299</v>
      </c>
      <c r="K71" s="18">
        <v>0.16</v>
      </c>
      <c r="L71" s="16">
        <f>687.84*I71</f>
        <v>687.84</v>
      </c>
      <c r="M71" s="19">
        <v>0.065</v>
      </c>
      <c r="N71" s="16">
        <f>279.43*I71</f>
        <v>279.43</v>
      </c>
      <c r="O71" s="20">
        <v>0.007</v>
      </c>
      <c r="P71" s="16">
        <f>30.09*I71</f>
        <v>30.09</v>
      </c>
      <c r="Q71" s="21">
        <f>SUM(P71+N71+L71)</f>
        <v>997.36</v>
      </c>
    </row>
    <row r="72" s="2" customFormat="1" ht="34" customHeight="1" spans="1:17">
      <c r="A72" s="13">
        <v>37</v>
      </c>
      <c r="B72" s="15" t="s">
        <v>144</v>
      </c>
      <c r="C72" s="15" t="s">
        <v>147</v>
      </c>
      <c r="D72" s="16" t="s">
        <v>21</v>
      </c>
      <c r="E72" s="16">
        <v>23</v>
      </c>
      <c r="F72" s="17" t="s">
        <v>22</v>
      </c>
      <c r="G72" s="15" t="s">
        <v>148</v>
      </c>
      <c r="H72" s="15" t="s">
        <v>29</v>
      </c>
      <c r="I72" s="16">
        <v>2</v>
      </c>
      <c r="J72" s="17">
        <v>4299</v>
      </c>
      <c r="K72" s="18">
        <v>0.16</v>
      </c>
      <c r="L72" s="16">
        <f>687.84*I72</f>
        <v>1375.68</v>
      </c>
      <c r="M72" s="19">
        <v>0.065</v>
      </c>
      <c r="N72" s="16">
        <f>279.43*I72</f>
        <v>558.86</v>
      </c>
      <c r="O72" s="20">
        <v>0.007</v>
      </c>
      <c r="P72" s="16">
        <f>30.09*I72</f>
        <v>60.18</v>
      </c>
      <c r="Q72" s="21">
        <f>SUM(P72+N72+L72)</f>
        <v>1994.72</v>
      </c>
    </row>
    <row r="73" s="2" customFormat="1" ht="34" customHeight="1" spans="1:17">
      <c r="A73" s="13">
        <v>38</v>
      </c>
      <c r="B73" s="15" t="s">
        <v>144</v>
      </c>
      <c r="C73" s="15" t="s">
        <v>149</v>
      </c>
      <c r="D73" s="16" t="s">
        <v>28</v>
      </c>
      <c r="E73" s="16">
        <v>25</v>
      </c>
      <c r="F73" s="17" t="s">
        <v>22</v>
      </c>
      <c r="G73" s="15" t="s">
        <v>116</v>
      </c>
      <c r="H73" s="15" t="s">
        <v>24</v>
      </c>
      <c r="I73" s="16">
        <v>6</v>
      </c>
      <c r="J73" s="17">
        <v>4299</v>
      </c>
      <c r="K73" s="18">
        <v>0.16</v>
      </c>
      <c r="L73" s="16">
        <f>687.84*I73</f>
        <v>4127.04</v>
      </c>
      <c r="M73" s="19">
        <v>0.065</v>
      </c>
      <c r="N73" s="16">
        <f>279.43*I73</f>
        <v>1676.58</v>
      </c>
      <c r="O73" s="20">
        <v>0.007</v>
      </c>
      <c r="P73" s="16">
        <f>30.09*I73</f>
        <v>180.54</v>
      </c>
      <c r="Q73" s="21">
        <f>SUM(P73+N73+L73)</f>
        <v>5984.16</v>
      </c>
    </row>
    <row r="74" s="2" customFormat="1" ht="34" customHeight="1" spans="1:17">
      <c r="A74" s="13"/>
      <c r="B74" s="14" t="s">
        <v>150</v>
      </c>
      <c r="C74" s="14"/>
      <c r="D74" s="14"/>
      <c r="E74" s="14"/>
      <c r="F74" s="17"/>
      <c r="G74" s="15"/>
      <c r="H74" s="15"/>
      <c r="I74" s="16"/>
      <c r="J74" s="17"/>
      <c r="K74" s="18"/>
      <c r="L74" s="13">
        <f t="shared" ref="L74:Q74" si="27">SUM(L75:L77)</f>
        <v>6190.56</v>
      </c>
      <c r="M74" s="13"/>
      <c r="N74" s="13">
        <f t="shared" si="27"/>
        <v>2514.87</v>
      </c>
      <c r="O74" s="13"/>
      <c r="P74" s="13">
        <f t="shared" si="27"/>
        <v>270.81</v>
      </c>
      <c r="Q74" s="13">
        <f t="shared" si="27"/>
        <v>8976.24</v>
      </c>
    </row>
    <row r="75" s="2" customFormat="1" ht="34" customHeight="1" spans="1:17">
      <c r="A75" s="13">
        <v>39</v>
      </c>
      <c r="B75" s="15" t="s">
        <v>151</v>
      </c>
      <c r="C75" s="26" t="s">
        <v>152</v>
      </c>
      <c r="D75" s="16" t="s">
        <v>21</v>
      </c>
      <c r="E75" s="16">
        <v>23</v>
      </c>
      <c r="F75" s="17" t="s">
        <v>22</v>
      </c>
      <c r="G75" s="15" t="s">
        <v>153</v>
      </c>
      <c r="H75" s="15">
        <v>2026.6</v>
      </c>
      <c r="I75" s="16">
        <v>1</v>
      </c>
      <c r="J75" s="17">
        <v>4299</v>
      </c>
      <c r="K75" s="18">
        <v>0.16</v>
      </c>
      <c r="L75" s="16">
        <f>687.84*I75</f>
        <v>687.84</v>
      </c>
      <c r="M75" s="19">
        <v>0.065</v>
      </c>
      <c r="N75" s="16">
        <f>279.43*I75</f>
        <v>279.43</v>
      </c>
      <c r="O75" s="20">
        <v>0.007</v>
      </c>
      <c r="P75" s="16">
        <f>30.09*I75</f>
        <v>30.09</v>
      </c>
      <c r="Q75" s="21">
        <f>SUM(P75+N75+L75)</f>
        <v>997.36</v>
      </c>
    </row>
    <row r="76" s="2" customFormat="1" ht="34" customHeight="1" spans="1:17">
      <c r="A76" s="13">
        <v>40</v>
      </c>
      <c r="B76" s="15" t="s">
        <v>151</v>
      </c>
      <c r="C76" s="15" t="s">
        <v>154</v>
      </c>
      <c r="D76" s="16" t="s">
        <v>28</v>
      </c>
      <c r="E76" s="16">
        <v>22</v>
      </c>
      <c r="F76" s="17" t="s">
        <v>22</v>
      </c>
      <c r="G76" s="15" t="s">
        <v>155</v>
      </c>
      <c r="H76" s="15" t="s">
        <v>156</v>
      </c>
      <c r="I76" s="16">
        <v>2</v>
      </c>
      <c r="J76" s="17">
        <v>4299</v>
      </c>
      <c r="K76" s="18">
        <v>0.16</v>
      </c>
      <c r="L76" s="16">
        <f>687.84*I76</f>
        <v>1375.68</v>
      </c>
      <c r="M76" s="19">
        <v>0.065</v>
      </c>
      <c r="N76" s="16">
        <f>279.43*I76</f>
        <v>558.86</v>
      </c>
      <c r="O76" s="20">
        <v>0.007</v>
      </c>
      <c r="P76" s="16">
        <f>30.09*I76</f>
        <v>60.18</v>
      </c>
      <c r="Q76" s="21">
        <f>SUM(P76+N76+L76)</f>
        <v>1994.72</v>
      </c>
    </row>
    <row r="77" s="2" customFormat="1" ht="34" customHeight="1" spans="1:17">
      <c r="A77" s="13">
        <v>41</v>
      </c>
      <c r="B77" s="15" t="s">
        <v>151</v>
      </c>
      <c r="C77" s="15" t="s">
        <v>157</v>
      </c>
      <c r="D77" s="16" t="s">
        <v>28</v>
      </c>
      <c r="E77" s="16">
        <v>23</v>
      </c>
      <c r="F77" s="17" t="s">
        <v>22</v>
      </c>
      <c r="G77" s="15" t="s">
        <v>158</v>
      </c>
      <c r="H77" s="15" t="s">
        <v>24</v>
      </c>
      <c r="I77" s="16">
        <v>6</v>
      </c>
      <c r="J77" s="17">
        <v>4299</v>
      </c>
      <c r="K77" s="18">
        <v>0.16</v>
      </c>
      <c r="L77" s="16">
        <f>687.84*I77</f>
        <v>4127.04</v>
      </c>
      <c r="M77" s="19">
        <v>0.065</v>
      </c>
      <c r="N77" s="16">
        <f>279.43*I77</f>
        <v>1676.58</v>
      </c>
      <c r="O77" s="20">
        <v>0.007</v>
      </c>
      <c r="P77" s="16">
        <f>30.09*I77</f>
        <v>180.54</v>
      </c>
      <c r="Q77" s="21">
        <f>SUM(P77+N77+L77)</f>
        <v>5984.16</v>
      </c>
    </row>
    <row r="78" s="2" customFormat="1" ht="34" customHeight="1" spans="1:17">
      <c r="A78" s="13"/>
      <c r="B78" s="14" t="s">
        <v>159</v>
      </c>
      <c r="C78" s="14"/>
      <c r="D78" s="14"/>
      <c r="E78" s="14"/>
      <c r="F78" s="17"/>
      <c r="G78" s="15"/>
      <c r="H78" s="15"/>
      <c r="I78" s="16"/>
      <c r="J78" s="17"/>
      <c r="K78" s="18"/>
      <c r="L78" s="13">
        <f t="shared" ref="L78:Q78" si="28">SUM(L79)</f>
        <v>4127.04</v>
      </c>
      <c r="M78" s="13"/>
      <c r="N78" s="13">
        <f t="shared" si="28"/>
        <v>1676.58</v>
      </c>
      <c r="O78" s="13"/>
      <c r="P78" s="13">
        <f t="shared" si="28"/>
        <v>180.54</v>
      </c>
      <c r="Q78" s="13">
        <f t="shared" si="28"/>
        <v>5984.16</v>
      </c>
    </row>
    <row r="79" s="2" customFormat="1" ht="34" customHeight="1" spans="1:17">
      <c r="A79" s="13">
        <v>42</v>
      </c>
      <c r="B79" s="15" t="s">
        <v>160</v>
      </c>
      <c r="C79" s="26" t="s">
        <v>161</v>
      </c>
      <c r="D79" s="16" t="s">
        <v>28</v>
      </c>
      <c r="E79" s="16">
        <v>23</v>
      </c>
      <c r="F79" s="17" t="s">
        <v>22</v>
      </c>
      <c r="G79" s="15" t="s">
        <v>162</v>
      </c>
      <c r="H79" s="15" t="s">
        <v>24</v>
      </c>
      <c r="I79" s="16">
        <v>6</v>
      </c>
      <c r="J79" s="17">
        <v>4299</v>
      </c>
      <c r="K79" s="18">
        <v>0.16</v>
      </c>
      <c r="L79" s="16">
        <f>687.84*I79</f>
        <v>4127.04</v>
      </c>
      <c r="M79" s="19">
        <v>0.065</v>
      </c>
      <c r="N79" s="16">
        <f>279.43*I79</f>
        <v>1676.58</v>
      </c>
      <c r="O79" s="20">
        <v>0.007</v>
      </c>
      <c r="P79" s="16">
        <f>30.09*I79</f>
        <v>180.54</v>
      </c>
      <c r="Q79" s="21">
        <f>SUM(P79+N79+L79)</f>
        <v>5984.16</v>
      </c>
    </row>
    <row r="80" s="2" customFormat="1" ht="34" customHeight="1" spans="1:17">
      <c r="A80" s="13"/>
      <c r="B80" s="14" t="s">
        <v>163</v>
      </c>
      <c r="C80" s="14"/>
      <c r="D80" s="14"/>
      <c r="E80" s="14"/>
      <c r="F80" s="17"/>
      <c r="G80" s="15"/>
      <c r="H80" s="15"/>
      <c r="I80" s="16"/>
      <c r="J80" s="17"/>
      <c r="K80" s="18"/>
      <c r="L80" s="13">
        <f t="shared" ref="L80:Q80" si="29">SUM(L81)</f>
        <v>1375.68</v>
      </c>
      <c r="M80" s="13"/>
      <c r="N80" s="13">
        <f t="shared" si="29"/>
        <v>558.86</v>
      </c>
      <c r="O80" s="13"/>
      <c r="P80" s="13">
        <f t="shared" si="29"/>
        <v>60.18</v>
      </c>
      <c r="Q80" s="13">
        <f t="shared" si="29"/>
        <v>1994.72</v>
      </c>
    </row>
    <row r="81" s="2" customFormat="1" ht="34" customHeight="1" spans="1:17">
      <c r="A81" s="13">
        <v>43</v>
      </c>
      <c r="B81" s="15" t="s">
        <v>164</v>
      </c>
      <c r="C81" s="26" t="s">
        <v>165</v>
      </c>
      <c r="D81" s="16" t="s">
        <v>21</v>
      </c>
      <c r="E81" s="16">
        <v>22</v>
      </c>
      <c r="F81" s="17" t="s">
        <v>22</v>
      </c>
      <c r="G81" s="15" t="s">
        <v>148</v>
      </c>
      <c r="H81" s="15" t="s">
        <v>29</v>
      </c>
      <c r="I81" s="16">
        <v>2</v>
      </c>
      <c r="J81" s="17">
        <v>4299</v>
      </c>
      <c r="K81" s="18">
        <v>0.16</v>
      </c>
      <c r="L81" s="16">
        <f>687.84*I81</f>
        <v>1375.68</v>
      </c>
      <c r="M81" s="19">
        <v>0.065</v>
      </c>
      <c r="N81" s="16">
        <f>279.43*I81</f>
        <v>558.86</v>
      </c>
      <c r="O81" s="20">
        <v>0.007</v>
      </c>
      <c r="P81" s="16">
        <f>30.09*I81</f>
        <v>60.18</v>
      </c>
      <c r="Q81" s="21">
        <f>SUM(P81+N81+L81)</f>
        <v>1994.72</v>
      </c>
    </row>
    <row r="82" s="2" customFormat="1" ht="34" customHeight="1" spans="1:17">
      <c r="A82" s="13"/>
      <c r="B82" s="14" t="s">
        <v>166</v>
      </c>
      <c r="C82" s="14"/>
      <c r="D82" s="14"/>
      <c r="E82" s="14"/>
      <c r="F82" s="17"/>
      <c r="G82" s="15"/>
      <c r="H82" s="15"/>
      <c r="I82" s="16"/>
      <c r="J82" s="17"/>
      <c r="K82" s="18"/>
      <c r="L82" s="13">
        <f t="shared" ref="L82:Q82" si="30">SUM(L83:L87)</f>
        <v>8254.08</v>
      </c>
      <c r="M82" s="13"/>
      <c r="N82" s="13">
        <f t="shared" si="30"/>
        <v>3353.16</v>
      </c>
      <c r="O82" s="13"/>
      <c r="P82" s="13">
        <f t="shared" si="30"/>
        <v>361.08</v>
      </c>
      <c r="Q82" s="13">
        <f t="shared" si="30"/>
        <v>11968.32</v>
      </c>
    </row>
    <row r="83" s="2" customFormat="1" ht="34" customHeight="1" spans="1:17">
      <c r="A83" s="13">
        <v>44</v>
      </c>
      <c r="B83" s="15" t="s">
        <v>167</v>
      </c>
      <c r="C83" s="26" t="s">
        <v>168</v>
      </c>
      <c r="D83" s="16" t="s">
        <v>21</v>
      </c>
      <c r="E83" s="16">
        <v>22</v>
      </c>
      <c r="F83" s="17" t="s">
        <v>22</v>
      </c>
      <c r="G83" s="15" t="s">
        <v>108</v>
      </c>
      <c r="H83" s="15" t="s">
        <v>169</v>
      </c>
      <c r="I83" s="16">
        <v>2</v>
      </c>
      <c r="J83" s="17">
        <v>4299</v>
      </c>
      <c r="K83" s="18">
        <v>0.16</v>
      </c>
      <c r="L83" s="16">
        <f>687.84*I83</f>
        <v>1375.68</v>
      </c>
      <c r="M83" s="19">
        <v>0.065</v>
      </c>
      <c r="N83" s="16">
        <f>279.43*I83</f>
        <v>558.86</v>
      </c>
      <c r="O83" s="20">
        <v>0.007</v>
      </c>
      <c r="P83" s="16">
        <f>30.09*I83</f>
        <v>60.18</v>
      </c>
      <c r="Q83" s="21">
        <f>SUM(P83+N83+L83)</f>
        <v>1994.72</v>
      </c>
    </row>
    <row r="84" s="2" customFormat="1" ht="34" customHeight="1" spans="1:17">
      <c r="A84" s="13">
        <v>45</v>
      </c>
      <c r="B84" s="15" t="s">
        <v>167</v>
      </c>
      <c r="C84" s="15" t="s">
        <v>170</v>
      </c>
      <c r="D84" s="16" t="s">
        <v>28</v>
      </c>
      <c r="E84" s="16">
        <v>23</v>
      </c>
      <c r="F84" s="17" t="s">
        <v>22</v>
      </c>
      <c r="G84" s="15" t="s">
        <v>171</v>
      </c>
      <c r="H84" s="15" t="s">
        <v>172</v>
      </c>
      <c r="I84" s="16">
        <v>3</v>
      </c>
      <c r="J84" s="17">
        <v>4299</v>
      </c>
      <c r="K84" s="18">
        <v>0.16</v>
      </c>
      <c r="L84" s="16">
        <f>687.84*I84</f>
        <v>2063.52</v>
      </c>
      <c r="M84" s="19">
        <v>0.065</v>
      </c>
      <c r="N84" s="16">
        <f>279.43*I84</f>
        <v>838.29</v>
      </c>
      <c r="O84" s="20">
        <v>0.007</v>
      </c>
      <c r="P84" s="16">
        <f>30.09*I84</f>
        <v>90.27</v>
      </c>
      <c r="Q84" s="21">
        <f>SUM(P84+N84+L84)</f>
        <v>2992.08</v>
      </c>
    </row>
    <row r="85" s="2" customFormat="1" ht="34" customHeight="1" spans="1:17">
      <c r="A85" s="13">
        <v>46</v>
      </c>
      <c r="B85" s="15" t="s">
        <v>167</v>
      </c>
      <c r="C85" s="15" t="s">
        <v>173</v>
      </c>
      <c r="D85" s="16" t="s">
        <v>28</v>
      </c>
      <c r="E85" s="16">
        <v>22</v>
      </c>
      <c r="F85" s="17" t="s">
        <v>22</v>
      </c>
      <c r="G85" s="15" t="s">
        <v>174</v>
      </c>
      <c r="H85" s="15" t="s">
        <v>172</v>
      </c>
      <c r="I85" s="16">
        <v>3</v>
      </c>
      <c r="J85" s="17">
        <v>4299</v>
      </c>
      <c r="K85" s="18">
        <v>0.16</v>
      </c>
      <c r="L85" s="16">
        <f>687.84*I85</f>
        <v>2063.52</v>
      </c>
      <c r="M85" s="19">
        <v>0.065</v>
      </c>
      <c r="N85" s="16">
        <f>279.43*I85</f>
        <v>838.29</v>
      </c>
      <c r="O85" s="20">
        <v>0.007</v>
      </c>
      <c r="P85" s="16">
        <f>30.09*I85</f>
        <v>90.27</v>
      </c>
      <c r="Q85" s="21">
        <f>SUM(P85+N85+L85)</f>
        <v>2992.08</v>
      </c>
    </row>
    <row r="86" s="2" customFormat="1" ht="34" customHeight="1" spans="1:17">
      <c r="A86" s="13">
        <v>47</v>
      </c>
      <c r="B86" s="15" t="s">
        <v>167</v>
      </c>
      <c r="C86" s="15" t="s">
        <v>175</v>
      </c>
      <c r="D86" s="16" t="s">
        <v>28</v>
      </c>
      <c r="E86" s="16">
        <v>23</v>
      </c>
      <c r="F86" s="17" t="s">
        <v>22</v>
      </c>
      <c r="G86" s="15" t="s">
        <v>112</v>
      </c>
      <c r="H86" s="15" t="s">
        <v>169</v>
      </c>
      <c r="I86" s="16">
        <v>2</v>
      </c>
      <c r="J86" s="17">
        <v>4299</v>
      </c>
      <c r="K86" s="18">
        <v>0.16</v>
      </c>
      <c r="L86" s="16">
        <f t="shared" ref="L86:L91" si="31">687.84*I86</f>
        <v>1375.68</v>
      </c>
      <c r="M86" s="19">
        <v>0.065</v>
      </c>
      <c r="N86" s="16">
        <f t="shared" ref="N86:N91" si="32">279.43*I86</f>
        <v>558.86</v>
      </c>
      <c r="O86" s="20">
        <v>0.007</v>
      </c>
      <c r="P86" s="16">
        <f t="shared" ref="P86:P91" si="33">30.09*I86</f>
        <v>60.18</v>
      </c>
      <c r="Q86" s="21">
        <f t="shared" ref="Q86:Q91" si="34">SUM(P86+N86+L86)</f>
        <v>1994.72</v>
      </c>
    </row>
    <row r="87" s="2" customFormat="1" ht="34" customHeight="1" spans="1:17">
      <c r="A87" s="13">
        <v>48</v>
      </c>
      <c r="B87" s="15" t="s">
        <v>167</v>
      </c>
      <c r="C87" s="15" t="s">
        <v>176</v>
      </c>
      <c r="D87" s="16" t="s">
        <v>21</v>
      </c>
      <c r="E87" s="16">
        <v>21</v>
      </c>
      <c r="F87" s="17" t="s">
        <v>22</v>
      </c>
      <c r="G87" s="15" t="s">
        <v>108</v>
      </c>
      <c r="H87" s="15" t="s">
        <v>29</v>
      </c>
      <c r="I87" s="16">
        <v>2</v>
      </c>
      <c r="J87" s="17">
        <v>4299</v>
      </c>
      <c r="K87" s="18">
        <v>0.16</v>
      </c>
      <c r="L87" s="16">
        <f t="shared" si="31"/>
        <v>1375.68</v>
      </c>
      <c r="M87" s="19">
        <v>0.065</v>
      </c>
      <c r="N87" s="16">
        <f t="shared" si="32"/>
        <v>558.86</v>
      </c>
      <c r="O87" s="20">
        <v>0.007</v>
      </c>
      <c r="P87" s="16">
        <f t="shared" si="33"/>
        <v>60.18</v>
      </c>
      <c r="Q87" s="21">
        <f t="shared" si="34"/>
        <v>1994.72</v>
      </c>
    </row>
    <row r="88" s="2" customFormat="1" ht="34" customHeight="1" spans="1:17">
      <c r="A88" s="13"/>
      <c r="B88" s="14" t="s">
        <v>177</v>
      </c>
      <c r="C88" s="14"/>
      <c r="D88" s="14"/>
      <c r="E88" s="14"/>
      <c r="F88" s="17"/>
      <c r="G88" s="15"/>
      <c r="H88" s="15"/>
      <c r="I88" s="16"/>
      <c r="J88" s="17"/>
      <c r="K88" s="18"/>
      <c r="L88" s="13">
        <f t="shared" ref="L88:Q88" si="35">SUM(L89)</f>
        <v>4127.04</v>
      </c>
      <c r="M88" s="13"/>
      <c r="N88" s="13">
        <f t="shared" si="35"/>
        <v>1676.58</v>
      </c>
      <c r="O88" s="13"/>
      <c r="P88" s="13">
        <f t="shared" si="35"/>
        <v>180.54</v>
      </c>
      <c r="Q88" s="13">
        <f t="shared" si="35"/>
        <v>5984.16</v>
      </c>
    </row>
    <row r="89" s="2" customFormat="1" ht="34" customHeight="1" spans="1:17">
      <c r="A89" s="13">
        <v>49</v>
      </c>
      <c r="B89" s="15" t="s">
        <v>178</v>
      </c>
      <c r="C89" s="26" t="s">
        <v>179</v>
      </c>
      <c r="D89" s="16" t="s">
        <v>28</v>
      </c>
      <c r="E89" s="16">
        <v>22</v>
      </c>
      <c r="F89" s="17" t="s">
        <v>22</v>
      </c>
      <c r="G89" s="15" t="s">
        <v>23</v>
      </c>
      <c r="H89" s="15" t="s">
        <v>24</v>
      </c>
      <c r="I89" s="16">
        <v>6</v>
      </c>
      <c r="J89" s="17">
        <v>4299</v>
      </c>
      <c r="K89" s="18">
        <v>0.16</v>
      </c>
      <c r="L89" s="16">
        <f t="shared" si="31"/>
        <v>4127.04</v>
      </c>
      <c r="M89" s="19">
        <v>0.065</v>
      </c>
      <c r="N89" s="16">
        <f t="shared" si="32"/>
        <v>1676.58</v>
      </c>
      <c r="O89" s="20">
        <v>0.007</v>
      </c>
      <c r="P89" s="16">
        <f t="shared" si="33"/>
        <v>180.54</v>
      </c>
      <c r="Q89" s="21">
        <f t="shared" si="34"/>
        <v>5984.16</v>
      </c>
    </row>
    <row r="90" s="2" customFormat="1" ht="34" customHeight="1" spans="1:17">
      <c r="A90" s="13"/>
      <c r="B90" s="14" t="s">
        <v>180</v>
      </c>
      <c r="C90" s="14"/>
      <c r="D90" s="14"/>
      <c r="E90" s="14"/>
      <c r="F90" s="17"/>
      <c r="G90" s="15"/>
      <c r="H90" s="15"/>
      <c r="I90" s="16"/>
      <c r="J90" s="17"/>
      <c r="K90" s="18"/>
      <c r="L90" s="13">
        <f t="shared" ref="L90:Q90" si="36">SUM(L91)</f>
        <v>4127.04</v>
      </c>
      <c r="M90" s="13"/>
      <c r="N90" s="13">
        <f t="shared" si="36"/>
        <v>1676.58</v>
      </c>
      <c r="O90" s="13"/>
      <c r="P90" s="13">
        <f t="shared" si="36"/>
        <v>180.54</v>
      </c>
      <c r="Q90" s="13">
        <f t="shared" si="36"/>
        <v>5984.16</v>
      </c>
    </row>
    <row r="91" s="2" customFormat="1" ht="34" customHeight="1" spans="1:17">
      <c r="A91" s="13">
        <v>50</v>
      </c>
      <c r="B91" s="15" t="s">
        <v>181</v>
      </c>
      <c r="C91" s="26" t="s">
        <v>182</v>
      </c>
      <c r="D91" s="16" t="s">
        <v>21</v>
      </c>
      <c r="E91" s="16">
        <v>22</v>
      </c>
      <c r="F91" s="17" t="s">
        <v>22</v>
      </c>
      <c r="G91" s="15" t="s">
        <v>183</v>
      </c>
      <c r="H91" s="15" t="s">
        <v>24</v>
      </c>
      <c r="I91" s="16">
        <v>6</v>
      </c>
      <c r="J91" s="17">
        <v>4299</v>
      </c>
      <c r="K91" s="18">
        <v>0.16</v>
      </c>
      <c r="L91" s="16">
        <f>687.84*I91</f>
        <v>4127.04</v>
      </c>
      <c r="M91" s="19">
        <v>0.065</v>
      </c>
      <c r="N91" s="16">
        <f>279.43*I91</f>
        <v>1676.58</v>
      </c>
      <c r="O91" s="20">
        <v>0.007</v>
      </c>
      <c r="P91" s="16">
        <f>30.09*I91</f>
        <v>180.54</v>
      </c>
      <c r="Q91" s="21">
        <f>SUM(P91+N91+L91)</f>
        <v>5984.16</v>
      </c>
    </row>
    <row r="92" s="2" customFormat="1" ht="34" customHeight="1" spans="1:17">
      <c r="A92" s="13"/>
      <c r="B92" s="14" t="s">
        <v>184</v>
      </c>
      <c r="C92" s="14"/>
      <c r="D92" s="14"/>
      <c r="E92" s="14"/>
      <c r="F92" s="17"/>
      <c r="G92" s="15"/>
      <c r="H92" s="15"/>
      <c r="I92" s="16"/>
      <c r="J92" s="17"/>
      <c r="K92" s="18"/>
      <c r="L92" s="13">
        <f t="shared" ref="L92:Q92" si="37">SUM(L93:L95)</f>
        <v>8254.08</v>
      </c>
      <c r="M92" s="13"/>
      <c r="N92" s="13">
        <f t="shared" si="37"/>
        <v>3353.16</v>
      </c>
      <c r="O92" s="13"/>
      <c r="P92" s="13">
        <f t="shared" si="37"/>
        <v>361.08</v>
      </c>
      <c r="Q92" s="13">
        <f t="shared" si="37"/>
        <v>11968.32</v>
      </c>
    </row>
    <row r="93" s="2" customFormat="1" ht="34" customHeight="1" spans="1:17">
      <c r="A93" s="13">
        <v>51</v>
      </c>
      <c r="B93" s="15" t="s">
        <v>185</v>
      </c>
      <c r="C93" s="26" t="s">
        <v>186</v>
      </c>
      <c r="D93" s="16" t="s">
        <v>21</v>
      </c>
      <c r="E93" s="16">
        <v>22</v>
      </c>
      <c r="F93" s="17" t="s">
        <v>22</v>
      </c>
      <c r="G93" s="15" t="s">
        <v>187</v>
      </c>
      <c r="H93" s="15" t="s">
        <v>75</v>
      </c>
      <c r="I93" s="16">
        <v>4</v>
      </c>
      <c r="J93" s="17">
        <v>4299</v>
      </c>
      <c r="K93" s="18">
        <v>0.16</v>
      </c>
      <c r="L93" s="16">
        <f t="shared" ref="L93:L97" si="38">687.84*I93</f>
        <v>2751.36</v>
      </c>
      <c r="M93" s="19">
        <v>0.065</v>
      </c>
      <c r="N93" s="16">
        <f t="shared" ref="N93:N97" si="39">279.43*I93</f>
        <v>1117.72</v>
      </c>
      <c r="O93" s="20">
        <v>0.007</v>
      </c>
      <c r="P93" s="16">
        <f t="shared" ref="P93:P97" si="40">30.09*I93</f>
        <v>120.36</v>
      </c>
      <c r="Q93" s="21">
        <f t="shared" ref="Q93:Q97" si="41">SUM(P93+N93+L93)</f>
        <v>3989.44</v>
      </c>
    </row>
    <row r="94" s="2" customFormat="1" ht="34" customHeight="1" spans="1:17">
      <c r="A94" s="13">
        <v>52</v>
      </c>
      <c r="B94" s="15" t="s">
        <v>185</v>
      </c>
      <c r="C94" s="15" t="s">
        <v>188</v>
      </c>
      <c r="D94" s="16" t="s">
        <v>21</v>
      </c>
      <c r="E94" s="16">
        <v>21</v>
      </c>
      <c r="F94" s="17" t="s">
        <v>22</v>
      </c>
      <c r="G94" s="15" t="s">
        <v>187</v>
      </c>
      <c r="H94" s="15" t="s">
        <v>75</v>
      </c>
      <c r="I94" s="16">
        <v>4</v>
      </c>
      <c r="J94" s="17">
        <v>4299</v>
      </c>
      <c r="K94" s="18">
        <v>0.16</v>
      </c>
      <c r="L94" s="16">
        <f t="shared" si="38"/>
        <v>2751.36</v>
      </c>
      <c r="M94" s="19">
        <v>0.065</v>
      </c>
      <c r="N94" s="16">
        <f t="shared" si="39"/>
        <v>1117.72</v>
      </c>
      <c r="O94" s="20">
        <v>0.007</v>
      </c>
      <c r="P94" s="16">
        <f t="shared" si="40"/>
        <v>120.36</v>
      </c>
      <c r="Q94" s="21">
        <f t="shared" si="41"/>
        <v>3989.44</v>
      </c>
    </row>
    <row r="95" s="2" customFormat="1" ht="34" customHeight="1" spans="1:17">
      <c r="A95" s="13">
        <v>53</v>
      </c>
      <c r="B95" s="15" t="s">
        <v>185</v>
      </c>
      <c r="C95" s="15" t="s">
        <v>189</v>
      </c>
      <c r="D95" s="16" t="s">
        <v>21</v>
      </c>
      <c r="E95" s="16">
        <v>22</v>
      </c>
      <c r="F95" s="17" t="s">
        <v>22</v>
      </c>
      <c r="G95" s="15" t="s">
        <v>187</v>
      </c>
      <c r="H95" s="15" t="s">
        <v>75</v>
      </c>
      <c r="I95" s="16">
        <v>4</v>
      </c>
      <c r="J95" s="17">
        <v>4299</v>
      </c>
      <c r="K95" s="18">
        <v>0.16</v>
      </c>
      <c r="L95" s="16">
        <f t="shared" si="38"/>
        <v>2751.36</v>
      </c>
      <c r="M95" s="19">
        <v>0.065</v>
      </c>
      <c r="N95" s="16">
        <f t="shared" si="39"/>
        <v>1117.72</v>
      </c>
      <c r="O95" s="20">
        <v>0.007</v>
      </c>
      <c r="P95" s="16">
        <f t="shared" si="40"/>
        <v>120.36</v>
      </c>
      <c r="Q95" s="21">
        <f t="shared" si="41"/>
        <v>3989.44</v>
      </c>
    </row>
    <row r="96" s="2" customFormat="1" ht="34" customHeight="1" spans="1:17">
      <c r="A96" s="13"/>
      <c r="B96" s="14" t="s">
        <v>190</v>
      </c>
      <c r="C96" s="14"/>
      <c r="D96" s="14"/>
      <c r="E96" s="14"/>
      <c r="F96" s="17"/>
      <c r="G96" s="15"/>
      <c r="H96" s="15"/>
      <c r="I96" s="16"/>
      <c r="J96" s="17"/>
      <c r="K96" s="18"/>
      <c r="L96" s="13">
        <f t="shared" ref="L96:Q96" si="42">SUM(L97)</f>
        <v>2063.52</v>
      </c>
      <c r="M96" s="13"/>
      <c r="N96" s="13">
        <f t="shared" si="42"/>
        <v>838.29</v>
      </c>
      <c r="O96" s="13"/>
      <c r="P96" s="13">
        <f t="shared" si="42"/>
        <v>90.27</v>
      </c>
      <c r="Q96" s="13">
        <f t="shared" si="42"/>
        <v>2992.08</v>
      </c>
    </row>
    <row r="97" s="2" customFormat="1" ht="34" customHeight="1" spans="1:17">
      <c r="A97" s="13">
        <v>54</v>
      </c>
      <c r="B97" s="15" t="s">
        <v>191</v>
      </c>
      <c r="C97" s="26" t="s">
        <v>192</v>
      </c>
      <c r="D97" s="16" t="s">
        <v>21</v>
      </c>
      <c r="E97" s="16">
        <v>22</v>
      </c>
      <c r="F97" s="17" t="s">
        <v>22</v>
      </c>
      <c r="G97" s="15" t="s">
        <v>193</v>
      </c>
      <c r="H97" s="15" t="s">
        <v>194</v>
      </c>
      <c r="I97" s="16">
        <v>3</v>
      </c>
      <c r="J97" s="17">
        <v>4299</v>
      </c>
      <c r="K97" s="18">
        <v>0.16</v>
      </c>
      <c r="L97" s="16">
        <f t="shared" si="38"/>
        <v>2063.52</v>
      </c>
      <c r="M97" s="19">
        <v>0.065</v>
      </c>
      <c r="N97" s="16">
        <f t="shared" si="39"/>
        <v>838.29</v>
      </c>
      <c r="O97" s="20">
        <v>0.007</v>
      </c>
      <c r="P97" s="16">
        <f t="shared" si="40"/>
        <v>90.27</v>
      </c>
      <c r="Q97" s="21">
        <f t="shared" si="41"/>
        <v>2992.08</v>
      </c>
    </row>
    <row r="98" s="4" customFormat="1" ht="34" customHeight="1" spans="1:17">
      <c r="A98" s="27" t="s">
        <v>195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ht="48" customHeight="1" spans="1:17">
      <c r="A99" s="28" t="s">
        <v>196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</sheetData>
  <autoFilter xmlns:etc="http://www.wps.cn/officeDocument/2017/etCustomData" ref="A4:Q99" etc:filterBottomFollowUsedRange="0">
    <extLst/>
  </autoFilter>
  <mergeCells count="57">
    <mergeCell ref="A1:Q1"/>
    <mergeCell ref="A2:Q2"/>
    <mergeCell ref="K3:L3"/>
    <mergeCell ref="M3:N3"/>
    <mergeCell ref="O3:P3"/>
    <mergeCell ref="B5:E5"/>
    <mergeCell ref="B7:E7"/>
    <mergeCell ref="B9:E9"/>
    <mergeCell ref="B11:E11"/>
    <mergeCell ref="B13:E13"/>
    <mergeCell ref="B15:E15"/>
    <mergeCell ref="B17:E17"/>
    <mergeCell ref="B19:E19"/>
    <mergeCell ref="B22:E22"/>
    <mergeCell ref="B25:E25"/>
    <mergeCell ref="B27:E27"/>
    <mergeCell ref="B29:E29"/>
    <mergeCell ref="B31:E31"/>
    <mergeCell ref="B33:E33"/>
    <mergeCell ref="B35:E35"/>
    <mergeCell ref="B38:E38"/>
    <mergeCell ref="B40:E40"/>
    <mergeCell ref="B42:E42"/>
    <mergeCell ref="B44:E44"/>
    <mergeCell ref="B46:E46"/>
    <mergeCell ref="B48:E48"/>
    <mergeCell ref="B50:E50"/>
    <mergeCell ref="B52:E52"/>
    <mergeCell ref="B54:E54"/>
    <mergeCell ref="B56:E56"/>
    <mergeCell ref="B58:E58"/>
    <mergeCell ref="B60:E60"/>
    <mergeCell ref="B62:E62"/>
    <mergeCell ref="B64:E64"/>
    <mergeCell ref="B66:E66"/>
    <mergeCell ref="B69:E69"/>
    <mergeCell ref="B74:E74"/>
    <mergeCell ref="B78:E78"/>
    <mergeCell ref="B80:E80"/>
    <mergeCell ref="B82:E82"/>
    <mergeCell ref="B88:E88"/>
    <mergeCell ref="B90:E90"/>
    <mergeCell ref="B92:E92"/>
    <mergeCell ref="B96:E96"/>
    <mergeCell ref="A98:Q98"/>
    <mergeCell ref="A99:Q9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Q3:Q4"/>
  </mergeCells>
  <conditionalFormatting sqref="C60">
    <cfRule type="duplicateValues" dxfId="0" priority="13"/>
  </conditionalFormatting>
  <conditionalFormatting sqref="C62">
    <cfRule type="duplicateValues" dxfId="0" priority="12"/>
  </conditionalFormatting>
  <conditionalFormatting sqref="C64">
    <cfRule type="duplicateValues" dxfId="0" priority="11"/>
  </conditionalFormatting>
  <conditionalFormatting sqref="C66">
    <cfRule type="duplicateValues" dxfId="0" priority="10"/>
  </conditionalFormatting>
  <conditionalFormatting sqref="C69">
    <cfRule type="duplicateValues" dxfId="0" priority="9"/>
  </conditionalFormatting>
  <conditionalFormatting sqref="C74">
    <cfRule type="duplicateValues" dxfId="0" priority="8"/>
  </conditionalFormatting>
  <conditionalFormatting sqref="C78">
    <cfRule type="duplicateValues" dxfId="0" priority="7"/>
  </conditionalFormatting>
  <conditionalFormatting sqref="C80">
    <cfRule type="duplicateValues" dxfId="0" priority="6"/>
  </conditionalFormatting>
  <conditionalFormatting sqref="C82">
    <cfRule type="duplicateValues" dxfId="0" priority="5"/>
  </conditionalFormatting>
  <conditionalFormatting sqref="C88">
    <cfRule type="duplicateValues" dxfId="0" priority="4"/>
  </conditionalFormatting>
  <conditionalFormatting sqref="C90">
    <cfRule type="duplicateValues" dxfId="0" priority="3"/>
  </conditionalFormatting>
  <conditionalFormatting sqref="C92">
    <cfRule type="duplicateValues" dxfId="0" priority="2"/>
  </conditionalFormatting>
  <conditionalFormatting sqref="C96">
    <cfRule type="duplicateValues" dxfId="0" priority="1"/>
  </conditionalFormatting>
  <conditionalFormatting sqref="C3:C4 C58:C59 C100:C1048576">
    <cfRule type="duplicateValues" dxfId="0" priority="71"/>
  </conditionalFormatting>
  <pageMargins left="0.747916666666667" right="0.629166666666667" top="0.865277777777778" bottom="0.511805555555556" header="0.275" footer="0.27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随风</cp:lastModifiedBy>
  <dcterms:created xsi:type="dcterms:W3CDTF">2020-11-25T01:41:00Z</dcterms:created>
  <cp:lastPrinted>2020-11-25T01:53:00Z</cp:lastPrinted>
  <dcterms:modified xsi:type="dcterms:W3CDTF">2026-08-06T02:49:42Z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7B0E959C179F427C9073C18D3E067243_13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