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<sst xmlns="http://schemas.openxmlformats.org/spreadsheetml/2006/main" count="337" uniqueCount="166">
  <si>
    <t>2025年12-2026年2月曾都区企业招用离校2年内未就业的高校毕业生
社会保险补贴总表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</si>
  <si>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</si>
  <si>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</si>
  <si>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</si>
  <si>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</si>
  <si>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</si>
  <si>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</si>
  <si>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</si>
  <si>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</si>
  <si>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</si>
  <si>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</si>
  <si>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</si>
  <si>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</si>
  <si>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</si>
  <si>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</si>
  <si>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</si>
  <si>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</si>
  <si>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</si>
  <si>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一、随州及时信息技术有限公司</t>
  </si>
  <si>
    <t>随州及时信息技术有限公司</t>
  </si>
  <si>
    <t>刘心月</t>
  </si>
  <si>
    <t>女</t>
  </si>
  <si>
    <t>⑨</t>
  </si>
  <si>
    <t>2025.10-2028.9</t>
  </si>
  <si>
    <t>2025.12-2026.2</t>
  </si>
  <si>
    <t>二、随州市黄氏园林绿化有限公司合计</t>
  </si>
  <si>
    <t>随州市黄氏园林绿化有限公司</t>
  </si>
  <si>
    <t>黄重阳</t>
  </si>
  <si>
    <t>男</t>
  </si>
  <si>
    <t>2024.3-2027.3</t>
  </si>
  <si>
    <t>2025.12-2026.01</t>
  </si>
  <si>
    <t>三、湖北壹为新能源汽车有限公司合计</t>
  </si>
  <si>
    <t>湖北壹为新能源汽车有限公司</t>
  </si>
  <si>
    <t>戴帅</t>
  </si>
  <si>
    <t>2024.7-2027.6</t>
  </si>
  <si>
    <t>王俊</t>
  </si>
  <si>
    <t>李行</t>
  </si>
  <si>
    <t>2025.7-2028.6</t>
  </si>
  <si>
    <t>2025.12-2026.02</t>
  </si>
  <si>
    <t>张成虎</t>
  </si>
  <si>
    <t>2025.8-2028.7</t>
  </si>
  <si>
    <t>钟天浩</t>
  </si>
  <si>
    <t>倪欣然</t>
  </si>
  <si>
    <t>四、湖北睿希企业管理服务有限公司合计</t>
  </si>
  <si>
    <t>湖北睿希企业管理服务有限公司</t>
  </si>
  <si>
    <t>石婉玉</t>
  </si>
  <si>
    <t>2023.8-2026.8</t>
  </si>
  <si>
    <t>五、随州市炎黄物业服务有限公司合计</t>
  </si>
  <si>
    <t>随州市炎黄物业服务有限公司</t>
  </si>
  <si>
    <t>翁傲雪</t>
  </si>
  <si>
    <t>2025.2-2027.1</t>
  </si>
  <si>
    <t>陈文丽</t>
  </si>
  <si>
    <t>2025.7-2027.6</t>
  </si>
  <si>
    <t>万开心</t>
  </si>
  <si>
    <t>2025.10-2027.9</t>
  </si>
  <si>
    <t>六、大力汽车股份有限公司合计</t>
  </si>
  <si>
    <t>大力汽车股份有限公司</t>
  </si>
  <si>
    <t>李宇航</t>
  </si>
  <si>
    <t>2025.2-2026.8</t>
  </si>
  <si>
    <t>七、随州随安信息咨询服务有限公司合计</t>
  </si>
  <si>
    <t>随州随安信息咨询服务有限公司</t>
  </si>
  <si>
    <t>刘思吟</t>
  </si>
  <si>
    <t>2024.7-2026.5</t>
  </si>
  <si>
    <t>八、星辰新能源汽车有限公司合计</t>
  </si>
  <si>
    <t>星辰新能源汽车有限公司</t>
  </si>
  <si>
    <t>魏紫琼</t>
  </si>
  <si>
    <t>2025.3-2028.3</t>
  </si>
  <si>
    <t>李阳洋</t>
  </si>
  <si>
    <t>刘中雨</t>
  </si>
  <si>
    <t>2025.9-2027.8</t>
  </si>
  <si>
    <t>九、随州市鼎信测绘有限公司合计</t>
  </si>
  <si>
    <t>随州市鼎信测绘有限公司</t>
  </si>
  <si>
    <t>何雅丽</t>
  </si>
  <si>
    <t>2025.1-2028.1</t>
  </si>
  <si>
    <t>十、湖北随网科技有限公司合计</t>
  </si>
  <si>
    <t>湖北随网科技有限公司</t>
  </si>
  <si>
    <t>宋林枫</t>
  </si>
  <si>
    <t>2024.2-2027.2</t>
  </si>
  <si>
    <t>齐思涵</t>
  </si>
  <si>
    <t>2024.11-2027.11</t>
  </si>
  <si>
    <t>十一、湖北鼎宸专用汽车有限公司合计</t>
  </si>
  <si>
    <t>湖北鼎宸专用汽车有限公司</t>
  </si>
  <si>
    <t>周子剑</t>
  </si>
  <si>
    <t>十二、湖北琅菱智能装备有限公司合计</t>
  </si>
  <si>
    <t>湖北琅菱智能装备有限公司</t>
  </si>
  <si>
    <t>李康菲</t>
  </si>
  <si>
    <t>2025.4-2027.3</t>
  </si>
  <si>
    <t>十三、合肥融智博企业管理咨询有限公司随州分公司合计</t>
  </si>
  <si>
    <t>合肥融智博企业管理咨询有限公司随州分公司</t>
  </si>
  <si>
    <t>谢杨梅</t>
  </si>
  <si>
    <t>2024.10-2026.9</t>
  </si>
  <si>
    <t>2025.12-2026.1</t>
  </si>
  <si>
    <t>十四、复旦水务（随州）城南污水处理有限公司合计</t>
  </si>
  <si>
    <t>复旦水务（随州）城南污水处理有限公司</t>
  </si>
  <si>
    <t>严煜翔</t>
  </si>
  <si>
    <t>十五、湖北双全复合材料有限公司合计</t>
  </si>
  <si>
    <t>湖北双全复合材料有限公司</t>
  </si>
  <si>
    <t>储明珠</t>
  </si>
  <si>
    <t>2025.4-2026.4</t>
  </si>
  <si>
    <t>宫雨甜</t>
  </si>
  <si>
    <t>2025.2-2026.2</t>
  </si>
  <si>
    <t>肖佳宝</t>
  </si>
  <si>
    <t>2025.8-2026.8</t>
  </si>
  <si>
    <t>十六、湖北博利特种汽车装备股份有限公司合计</t>
  </si>
  <si>
    <t>湖北博利特种汽车装备股份有限公司</t>
  </si>
  <si>
    <t>徐刚</t>
  </si>
  <si>
    <t>孔繁鑫</t>
  </si>
  <si>
    <t>2025.9-2026.8</t>
  </si>
  <si>
    <t>十七、湖北国恒工程检测有限公司合计</t>
  </si>
  <si>
    <t>湖北国恒工程检测有限公司</t>
  </si>
  <si>
    <t>成亮</t>
  </si>
  <si>
    <t>2025.3-2027.2</t>
  </si>
  <si>
    <t>熊宇</t>
  </si>
  <si>
    <t>十八、湖北弈彩旗帜有限公司合计</t>
  </si>
  <si>
    <t>湖北弈彩旗帜有限公司</t>
  </si>
  <si>
    <t>张宇婧</t>
  </si>
  <si>
    <t>2025.1-2026.12</t>
  </si>
  <si>
    <t>十九、湖北应急产业技术研究院有限公司合计</t>
  </si>
  <si>
    <t>湖北应急产业技术研究院有限公司</t>
  </si>
  <si>
    <t>潘婕</t>
  </si>
  <si>
    <t>二十、随州市华隆汽车销售有限公司合计</t>
  </si>
  <si>
    <t>随州市华隆汽车销售有限公司</t>
  </si>
  <si>
    <t>林玉杰</t>
  </si>
  <si>
    <t>二十一、随州市恒昌财务咨询有限公司合计</t>
  </si>
  <si>
    <t>随州市恒昌财务咨询有限公司</t>
  </si>
  <si>
    <t>陈新艳</t>
  </si>
  <si>
    <t>二十二、随州市乐通旅游设备有限公司合计</t>
  </si>
  <si>
    <t>随州市乐通旅游设备有限公司</t>
  </si>
  <si>
    <t>肖豫巡</t>
  </si>
  <si>
    <t>2024.10-2027.10</t>
  </si>
  <si>
    <t>二十三、随州市志通电脑商贸有限公司合计</t>
  </si>
  <si>
    <t>随州市志通电脑商贸有限公司</t>
  </si>
  <si>
    <t>郭庆吉</t>
  </si>
  <si>
    <t>二十四、随州市易启农牧业发展有限公司合计</t>
  </si>
  <si>
    <t>随州市易启农牧业发展有限公司</t>
  </si>
  <si>
    <t>杨仁庆</t>
  </si>
  <si>
    <t>二十五、湖北省天一智能科技有限公司合计</t>
  </si>
  <si>
    <t>湖北省天一智能科技有限公司</t>
  </si>
  <si>
    <t>吴文鹏</t>
  </si>
  <si>
    <t>2025.2-2028.2</t>
  </si>
  <si>
    <t>江杉杉</t>
  </si>
  <si>
    <t>何金双</t>
  </si>
  <si>
    <t>王庆</t>
  </si>
  <si>
    <t>2025.5-2027.4</t>
  </si>
  <si>
    <t>二十六、随州市康盛达汽车配件有限公司合计</t>
  </si>
  <si>
    <t>随州市康盛达汽车配件有限公司</t>
  </si>
  <si>
    <t>任子昂</t>
  </si>
  <si>
    <t>2025.3-2026.3</t>
  </si>
  <si>
    <t>二十七、东莞市琅菱机械有限公司随州分公司合计</t>
  </si>
  <si>
    <t>东莞市琅菱机械有限公司随州分公司</t>
  </si>
  <si>
    <t>蔡宇航</t>
  </si>
  <si>
    <t>2024.7-2027.7</t>
  </si>
  <si>
    <t>二十八、随州市羽山机器人科技有限公司合计</t>
  </si>
  <si>
    <t>随州市羽山机器人科技有限公司</t>
  </si>
  <si>
    <t>夏随冬</t>
  </si>
  <si>
    <t>二十九、随州与光同吟人工智能科技有限公司</t>
  </si>
  <si>
    <t>随州与光同吟人工智能科技有限公司</t>
  </si>
  <si>
    <t>王可心</t>
  </si>
  <si>
    <t>2025.9-2028.8</t>
  </si>
  <si>
    <t>2025.10-2025.11</t>
  </si>
  <si>
    <t>张艾林</t>
  </si>
  <si>
    <t>2025.8-2025.11</t>
  </si>
  <si>
    <t>汪文娟</t>
  </si>
  <si>
    <t>2025.11-2026.11</t>
  </si>
  <si>
    <t>合计总金额：122593.63元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</si>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</sst>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.5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 shrinkToFit="1"/>
    </xf>
    <xf numFmtId="49" fontId="12" fillId="0" borderId="7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3"/>
  <sheetViews>
    <sheetView tabSelected="1" workbookViewId="0">
      <pane ySplit="4" topLeftCell="A5" activePane="bottomLeft" state="frozen"/>
      <selection/>
      <selection pane="bottomLeft" activeCell="C28" sqref="C28"/>
    </sheetView>
  </sheetViews>
  <sheetFormatPr defaultColWidth="9" defaultRowHeight="13.5"/>
  <cols>
    <col min="1" max="1" width="4.75" style="2" customWidth="1"/>
    <col min="2" max="2" width="12.875" style="3" customWidth="1"/>
    <col min="3" max="3" width="7.63333333333333" style="2" customWidth="1"/>
    <col min="4" max="4" width="5.5" style="2" customWidth="1"/>
    <col min="5" max="5" width="4.875" style="2" customWidth="1"/>
    <col min="6" max="6" width="4.625" style="2" customWidth="1"/>
    <col min="7" max="7" width="11.1416666666667" style="3" customWidth="1"/>
    <col min="8" max="8" width="10.125" style="3" customWidth="1"/>
    <col min="9" max="9" width="7.375" style="2" customWidth="1"/>
    <col min="10" max="10" width="6.875" style="2" customWidth="1"/>
    <col min="11" max="11" width="6.5" style="2" customWidth="1"/>
    <col min="12" max="12" width="9.25" style="2"/>
    <col min="13" max="13" width="6.875" style="2" customWidth="1"/>
    <col min="14" max="14" width="9.375" style="2"/>
    <col min="15" max="15" width="7" style="2" customWidth="1"/>
    <col min="16" max="16" width="12.875" style="2" customWidth="1"/>
    <col min="17" max="17" width="10.375" style="2"/>
    <col min="18" max="16384" width="9" style="2"/>
  </cols>
  <sheetData>
    <row r="1" ht="58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6.75" customHeight="1" spans="1:1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7" t="s">
        <v>11</v>
      </c>
      <c r="K3" s="7" t="s">
        <v>12</v>
      </c>
      <c r="L3" s="7"/>
      <c r="M3" s="7" t="s">
        <v>13</v>
      </c>
      <c r="N3" s="7"/>
      <c r="O3" s="7" t="s">
        <v>14</v>
      </c>
      <c r="P3" s="7"/>
      <c r="Q3" s="10" t="s">
        <v>15</v>
      </c>
    </row>
    <row r="4" ht="29.25" customHeight="1" spans="1:17">
      <c r="A4" s="7"/>
      <c r="B4" s="8"/>
      <c r="C4" s="7"/>
      <c r="D4" s="7"/>
      <c r="E4" s="7"/>
      <c r="F4" s="7"/>
      <c r="G4" s="7"/>
      <c r="H4" s="7"/>
      <c r="I4" s="11"/>
      <c r="J4" s="7"/>
      <c r="K4" s="7" t="s">
        <v>16</v>
      </c>
      <c r="L4" s="7" t="s">
        <v>17</v>
      </c>
      <c r="M4" s="7" t="s">
        <v>16</v>
      </c>
      <c r="N4" s="7" t="s">
        <v>17</v>
      </c>
      <c r="O4" s="7" t="s">
        <v>16</v>
      </c>
      <c r="P4" s="7" t="s">
        <v>17</v>
      </c>
      <c r="Q4" s="12"/>
    </row>
    <row r="5" s="1" customFormat="1" ht="36" customHeight="1" spans="1:17">
      <c r="A5" s="13"/>
      <c r="B5" s="14" t="s">
        <v>18</v>
      </c>
      <c r="C5" s="14"/>
      <c r="D5" s="14"/>
      <c r="E5" s="14"/>
      <c r="F5" s="13"/>
      <c r="G5" s="13"/>
      <c r="H5" s="13"/>
      <c r="I5" s="13"/>
      <c r="J5" s="13"/>
      <c r="K5" s="13"/>
      <c r="L5" s="13">
        <f t="shared" ref="L5:Q5" si="0">SUM(L6)</f>
        <v>2063.52</v>
      </c>
      <c r="M5" s="13"/>
      <c r="N5" s="13">
        <f t="shared" si="0"/>
        <v>838.29</v>
      </c>
      <c r="O5" s="13"/>
      <c r="P5" s="13">
        <f t="shared" si="0"/>
        <v>90.27</v>
      </c>
      <c r="Q5" s="13">
        <f t="shared" si="0"/>
        <v>2992.08</v>
      </c>
    </row>
    <row r="6" s="1" customFormat="1" ht="36" customHeight="1" spans="1:17">
      <c r="A6" s="13">
        <v>1</v>
      </c>
      <c r="B6" s="15" t="s">
        <v>19</v>
      </c>
      <c r="C6" s="16" t="s">
        <v>20</v>
      </c>
      <c r="D6" s="16" t="s">
        <v>21</v>
      </c>
      <c r="E6" s="16">
        <v>22</v>
      </c>
      <c r="F6" s="17" t="s">
        <v>22</v>
      </c>
      <c r="G6" s="15" t="s">
        <v>23</v>
      </c>
      <c r="H6" s="15" t="s">
        <v>24</v>
      </c>
      <c r="I6" s="16">
        <v>3</v>
      </c>
      <c r="J6" s="17">
        <v>4299</v>
      </c>
      <c r="K6" s="18">
        <v>0.16</v>
      </c>
      <c r="L6" s="16">
        <f>687.84*I6</f>
        <v>2063.52</v>
      </c>
      <c r="M6" s="19">
        <v>0.065</v>
      </c>
      <c r="N6" s="16">
        <f>279.43*I6</f>
        <v>838.29</v>
      </c>
      <c r="O6" s="20">
        <v>0.007</v>
      </c>
      <c r="P6" s="16">
        <f>30.09*I6</f>
        <v>90.27</v>
      </c>
      <c r="Q6" s="21">
        <f>SUM(P6+N6+L6)</f>
        <v>2992.08</v>
      </c>
    </row>
    <row r="7" s="1" customFormat="1" ht="36" customHeight="1" spans="1:17">
      <c r="A7" s="13"/>
      <c r="B7" s="22" t="s">
        <v>25</v>
      </c>
      <c r="C7" s="23"/>
      <c r="D7" s="23"/>
      <c r="E7" s="24"/>
      <c r="F7" s="13"/>
      <c r="G7" s="13"/>
      <c r="H7" s="13"/>
      <c r="I7" s="25"/>
      <c r="J7" s="13"/>
      <c r="K7" s="13"/>
      <c r="L7" s="13">
        <f t="shared" ref="L7:Q7" si="1">SUM(L8)</f>
        <v>1375.68</v>
      </c>
      <c r="M7" s="13"/>
      <c r="N7" s="13">
        <f t="shared" si="1"/>
        <v>558.86</v>
      </c>
      <c r="O7" s="13"/>
      <c r="P7" s="13">
        <f t="shared" si="1"/>
        <v>60.18</v>
      </c>
      <c r="Q7" s="13">
        <f t="shared" si="1"/>
        <v>1994.72</v>
      </c>
    </row>
    <row r="8" s="1" customFormat="1" ht="36" customHeight="1" spans="1:17">
      <c r="A8" s="13">
        <v>2</v>
      </c>
      <c r="B8" s="15" t="s">
        <v>26</v>
      </c>
      <c r="C8" s="16" t="s">
        <v>27</v>
      </c>
      <c r="D8" s="16" t="s">
        <v>28</v>
      </c>
      <c r="E8" s="16">
        <v>25</v>
      </c>
      <c r="F8" s="17" t="s">
        <v>22</v>
      </c>
      <c r="G8" s="15" t="s">
        <v>29</v>
      </c>
      <c r="H8" s="15" t="s">
        <v>30</v>
      </c>
      <c r="I8" s="16">
        <v>2</v>
      </c>
      <c r="J8" s="17">
        <v>4299</v>
      </c>
      <c r="K8" s="18">
        <v>0.16</v>
      </c>
      <c r="L8" s="16">
        <f>687.84*I8</f>
        <v>1375.68</v>
      </c>
      <c r="M8" s="19">
        <v>0.065</v>
      </c>
      <c r="N8" s="16">
        <f>279.43*I8</f>
        <v>558.86</v>
      </c>
      <c r="O8" s="20">
        <v>0.007</v>
      </c>
      <c r="P8" s="16">
        <f>30.09*I8</f>
        <v>60.18</v>
      </c>
      <c r="Q8" s="21">
        <f t="shared" ref="Q7:Q15" si="2">SUM(P8+N8+L8)</f>
        <v>1994.72</v>
      </c>
    </row>
    <row r="9" s="1" customFormat="1" ht="36" customHeight="1" spans="1:17">
      <c r="A9" s="13"/>
      <c r="B9" s="22" t="s">
        <v>31</v>
      </c>
      <c r="C9" s="23"/>
      <c r="D9" s="23"/>
      <c r="E9" s="24"/>
      <c r="F9" s="13"/>
      <c r="G9" s="13"/>
      <c r="H9" s="13"/>
      <c r="I9" s="25"/>
      <c r="J9" s="13"/>
      <c r="K9" s="13"/>
      <c r="L9" s="13">
        <f t="shared" ref="L9:Q9" si="3">SUM(L10:L15)</f>
        <v>9629.76</v>
      </c>
      <c r="M9" s="13"/>
      <c r="N9" s="13">
        <f t="shared" si="3"/>
        <v>3912.02</v>
      </c>
      <c r="O9" s="13"/>
      <c r="P9" s="13">
        <f t="shared" si="3"/>
        <v>421.26</v>
      </c>
      <c r="Q9" s="13">
        <f t="shared" si="3"/>
        <v>13963.04</v>
      </c>
    </row>
    <row r="10" s="1" customFormat="1" ht="36" customHeight="1" spans="1:17">
      <c r="A10" s="13">
        <v>3</v>
      </c>
      <c r="B10" s="15" t="s">
        <v>32</v>
      </c>
      <c r="C10" s="16" t="s">
        <v>33</v>
      </c>
      <c r="D10" s="16" t="s">
        <v>28</v>
      </c>
      <c r="E10" s="16">
        <v>22</v>
      </c>
      <c r="F10" s="17" t="s">
        <v>22</v>
      </c>
      <c r="G10" s="15" t="s">
        <v>34</v>
      </c>
      <c r="H10" s="15">
        <v>2025.12</v>
      </c>
      <c r="I10" s="26">
        <v>1</v>
      </c>
      <c r="J10" s="17">
        <v>4299</v>
      </c>
      <c r="K10" s="18">
        <v>0.16</v>
      </c>
      <c r="L10" s="16">
        <f t="shared" ref="L10:L15" si="4">687.84*I10</f>
        <v>687.84</v>
      </c>
      <c r="M10" s="19">
        <v>0.065</v>
      </c>
      <c r="N10" s="16">
        <f>279.43*I10</f>
        <v>279.43</v>
      </c>
      <c r="O10" s="20">
        <v>0.007</v>
      </c>
      <c r="P10" s="16">
        <f t="shared" ref="P10:P15" si="5">30.09*I10</f>
        <v>30.09</v>
      </c>
      <c r="Q10" s="21">
        <f t="shared" si="2"/>
        <v>997.36</v>
      </c>
    </row>
    <row r="11" s="1" customFormat="1" ht="36" customHeight="1" spans="1:17">
      <c r="A11" s="13">
        <v>4</v>
      </c>
      <c r="B11" s="15" t="s">
        <v>32</v>
      </c>
      <c r="C11" s="16" t="s">
        <v>35</v>
      </c>
      <c r="D11" s="16" t="s">
        <v>28</v>
      </c>
      <c r="E11" s="16">
        <v>22</v>
      </c>
      <c r="F11" s="17" t="s">
        <v>22</v>
      </c>
      <c r="G11" s="15" t="s">
        <v>34</v>
      </c>
      <c r="H11" s="15">
        <v>2025.12</v>
      </c>
      <c r="I11" s="16">
        <v>1</v>
      </c>
      <c r="J11" s="17">
        <v>4299</v>
      </c>
      <c r="K11" s="18">
        <v>0.16</v>
      </c>
      <c r="L11" s="16">
        <f t="shared" si="4"/>
        <v>687.84</v>
      </c>
      <c r="M11" s="19">
        <v>0.065</v>
      </c>
      <c r="N11" s="16">
        <f>279.43*I11</f>
        <v>279.43</v>
      </c>
      <c r="O11" s="20">
        <v>0.007</v>
      </c>
      <c r="P11" s="16">
        <f t="shared" si="5"/>
        <v>30.09</v>
      </c>
      <c r="Q11" s="21">
        <f t="shared" si="2"/>
        <v>997.36</v>
      </c>
    </row>
    <row r="12" s="1" customFormat="1" ht="36" customHeight="1" spans="1:17">
      <c r="A12" s="13">
        <v>5</v>
      </c>
      <c r="B12" s="15" t="s">
        <v>32</v>
      </c>
      <c r="C12" s="16" t="s">
        <v>36</v>
      </c>
      <c r="D12" s="16" t="s">
        <v>28</v>
      </c>
      <c r="E12" s="16">
        <v>25</v>
      </c>
      <c r="F12" s="17" t="s">
        <v>22</v>
      </c>
      <c r="G12" s="15" t="s">
        <v>37</v>
      </c>
      <c r="H12" s="15" t="s">
        <v>38</v>
      </c>
      <c r="I12" s="26">
        <v>3</v>
      </c>
      <c r="J12" s="17">
        <v>4299</v>
      </c>
      <c r="K12" s="18">
        <v>0.16</v>
      </c>
      <c r="L12" s="16">
        <f t="shared" si="4"/>
        <v>2063.52</v>
      </c>
      <c r="M12" s="19">
        <v>0.065</v>
      </c>
      <c r="N12" s="16">
        <f t="shared" ref="N12:N17" si="6">279.43*I12</f>
        <v>838.29</v>
      </c>
      <c r="O12" s="20">
        <v>0.007</v>
      </c>
      <c r="P12" s="16">
        <f t="shared" si="5"/>
        <v>90.27</v>
      </c>
      <c r="Q12" s="21">
        <f t="shared" si="2"/>
        <v>2992.08</v>
      </c>
    </row>
    <row r="13" s="1" customFormat="1" ht="36" customHeight="1" spans="1:17">
      <c r="A13" s="13">
        <v>6</v>
      </c>
      <c r="B13" s="15" t="s">
        <v>32</v>
      </c>
      <c r="C13" s="16" t="s">
        <v>39</v>
      </c>
      <c r="D13" s="16" t="s">
        <v>28</v>
      </c>
      <c r="E13" s="16">
        <v>24</v>
      </c>
      <c r="F13" s="17" t="s">
        <v>22</v>
      </c>
      <c r="G13" s="15" t="s">
        <v>40</v>
      </c>
      <c r="H13" s="15" t="s">
        <v>38</v>
      </c>
      <c r="I13" s="26">
        <v>3</v>
      </c>
      <c r="J13" s="17">
        <v>4299</v>
      </c>
      <c r="K13" s="18">
        <v>0.16</v>
      </c>
      <c r="L13" s="16">
        <f t="shared" si="4"/>
        <v>2063.52</v>
      </c>
      <c r="M13" s="19">
        <v>0.065</v>
      </c>
      <c r="N13" s="16">
        <f t="shared" si="6"/>
        <v>838.29</v>
      </c>
      <c r="O13" s="20">
        <v>0.007</v>
      </c>
      <c r="P13" s="16">
        <f t="shared" si="5"/>
        <v>90.27</v>
      </c>
      <c r="Q13" s="21">
        <f t="shared" si="2"/>
        <v>2992.08</v>
      </c>
    </row>
    <row r="14" s="1" customFormat="1" ht="36" customHeight="1" spans="1:17">
      <c r="A14" s="13">
        <v>7</v>
      </c>
      <c r="B14" s="15" t="s">
        <v>32</v>
      </c>
      <c r="C14" s="16" t="s">
        <v>41</v>
      </c>
      <c r="D14" s="16" t="s">
        <v>28</v>
      </c>
      <c r="E14" s="16">
        <v>21</v>
      </c>
      <c r="F14" s="17" t="s">
        <v>22</v>
      </c>
      <c r="G14" s="15" t="s">
        <v>40</v>
      </c>
      <c r="H14" s="15" t="s">
        <v>38</v>
      </c>
      <c r="I14" s="26">
        <v>3</v>
      </c>
      <c r="J14" s="17">
        <v>4299</v>
      </c>
      <c r="K14" s="18">
        <v>0.16</v>
      </c>
      <c r="L14" s="16">
        <f t="shared" si="4"/>
        <v>2063.52</v>
      </c>
      <c r="M14" s="19">
        <v>0.065</v>
      </c>
      <c r="N14" s="16">
        <f t="shared" si="6"/>
        <v>838.29</v>
      </c>
      <c r="O14" s="20">
        <v>0.007</v>
      </c>
      <c r="P14" s="16">
        <f t="shared" si="5"/>
        <v>90.27</v>
      </c>
      <c r="Q14" s="21">
        <f t="shared" si="2"/>
        <v>2992.08</v>
      </c>
    </row>
    <row r="15" s="1" customFormat="1" ht="36" customHeight="1" spans="1:17">
      <c r="A15" s="13">
        <v>8</v>
      </c>
      <c r="B15" s="15" t="s">
        <v>32</v>
      </c>
      <c r="C15" s="16" t="s">
        <v>42</v>
      </c>
      <c r="D15" s="16" t="s">
        <v>28</v>
      </c>
      <c r="E15" s="16">
        <v>22</v>
      </c>
      <c r="F15" s="17" t="s">
        <v>22</v>
      </c>
      <c r="G15" s="15" t="s">
        <v>40</v>
      </c>
      <c r="H15" s="15" t="s">
        <v>38</v>
      </c>
      <c r="I15" s="26">
        <v>3</v>
      </c>
      <c r="J15" s="17">
        <v>4299</v>
      </c>
      <c r="K15" s="18">
        <v>0.16</v>
      </c>
      <c r="L15" s="16">
        <f t="shared" si="4"/>
        <v>2063.52</v>
      </c>
      <c r="M15" s="19">
        <v>0.065</v>
      </c>
      <c r="N15" s="16">
        <f t="shared" si="6"/>
        <v>838.29</v>
      </c>
      <c r="O15" s="20">
        <v>0.007</v>
      </c>
      <c r="P15" s="16">
        <f t="shared" si="5"/>
        <v>90.27</v>
      </c>
      <c r="Q15" s="21">
        <f t="shared" si="2"/>
        <v>2992.08</v>
      </c>
    </row>
    <row r="16" s="1" customFormat="1" ht="36" customHeight="1" spans="1:17">
      <c r="A16" s="13"/>
      <c r="B16" s="22" t="s">
        <v>43</v>
      </c>
      <c r="C16" s="23"/>
      <c r="D16" s="23"/>
      <c r="E16" s="24"/>
      <c r="F16" s="13"/>
      <c r="G16" s="13"/>
      <c r="H16" s="13"/>
      <c r="I16" s="25"/>
      <c r="J16" s="13"/>
      <c r="K16" s="13"/>
      <c r="L16" s="13">
        <f>SUM(L17:L17)</f>
        <v>1375.68</v>
      </c>
      <c r="M16" s="13"/>
      <c r="N16" s="13">
        <f t="shared" ref="L16:Q16" si="7">SUM(N17:N17)</f>
        <v>558.86</v>
      </c>
      <c r="O16" s="13"/>
      <c r="P16" s="13">
        <f t="shared" si="7"/>
        <v>60.18</v>
      </c>
      <c r="Q16" s="13">
        <f t="shared" si="7"/>
        <v>1994.72</v>
      </c>
    </row>
    <row r="17" s="1" customFormat="1" ht="36" customHeight="1" spans="1:17">
      <c r="A17" s="13">
        <v>9</v>
      </c>
      <c r="B17" s="15" t="s">
        <v>44</v>
      </c>
      <c r="C17" s="16" t="s">
        <v>45</v>
      </c>
      <c r="D17" s="16" t="s">
        <v>21</v>
      </c>
      <c r="E17" s="16">
        <v>22</v>
      </c>
      <c r="F17" s="17" t="s">
        <v>22</v>
      </c>
      <c r="G17" s="15" t="s">
        <v>46</v>
      </c>
      <c r="H17" s="15" t="s">
        <v>30</v>
      </c>
      <c r="I17" s="16">
        <v>2</v>
      </c>
      <c r="J17" s="17">
        <v>4299</v>
      </c>
      <c r="K17" s="18">
        <v>0.16</v>
      </c>
      <c r="L17" s="16">
        <f t="shared" ref="L17:L21" si="8">687.84*I17</f>
        <v>1375.68</v>
      </c>
      <c r="M17" s="19">
        <v>0.065</v>
      </c>
      <c r="N17" s="16">
        <f t="shared" ref="N17:N21" si="9">279.43*I17</f>
        <v>558.86</v>
      </c>
      <c r="O17" s="20">
        <v>0.007</v>
      </c>
      <c r="P17" s="16">
        <f t="shared" ref="P17:P21" si="10">30.09*I17</f>
        <v>60.18</v>
      </c>
      <c r="Q17" s="21">
        <f>SUM(P17+N17+L17)</f>
        <v>1994.72</v>
      </c>
    </row>
    <row r="18" s="1" customFormat="1" ht="36" customHeight="1" spans="1:17">
      <c r="A18" s="13"/>
      <c r="B18" s="22" t="s">
        <v>47</v>
      </c>
      <c r="C18" s="23"/>
      <c r="D18" s="23"/>
      <c r="E18" s="24"/>
      <c r="F18" s="13"/>
      <c r="G18" s="13"/>
      <c r="H18" s="13"/>
      <c r="I18" s="25"/>
      <c r="J18" s="13"/>
      <c r="K18" s="13"/>
      <c r="L18" s="13">
        <f t="shared" ref="L18:Q18" si="11">SUM(L19:L21)</f>
        <v>4814.88</v>
      </c>
      <c r="M18" s="13"/>
      <c r="N18" s="13">
        <f t="shared" si="11"/>
        <v>1956.01</v>
      </c>
      <c r="O18" s="13"/>
      <c r="P18" s="13">
        <f t="shared" si="11"/>
        <v>210.63</v>
      </c>
      <c r="Q18" s="13">
        <f t="shared" si="11"/>
        <v>6981.52</v>
      </c>
    </row>
    <row r="19" s="1" customFormat="1" ht="36" customHeight="1" spans="1:17">
      <c r="A19" s="13">
        <v>10</v>
      </c>
      <c r="B19" s="15" t="s">
        <v>48</v>
      </c>
      <c r="C19" s="16" t="s">
        <v>49</v>
      </c>
      <c r="D19" s="16" t="s">
        <v>21</v>
      </c>
      <c r="E19" s="16">
        <v>22</v>
      </c>
      <c r="F19" s="17" t="s">
        <v>22</v>
      </c>
      <c r="G19" s="15" t="s">
        <v>50</v>
      </c>
      <c r="H19" s="27">
        <v>2025.12</v>
      </c>
      <c r="I19" s="26">
        <v>1</v>
      </c>
      <c r="J19" s="17">
        <v>4299</v>
      </c>
      <c r="K19" s="18">
        <v>0.16</v>
      </c>
      <c r="L19" s="16">
        <f t="shared" si="8"/>
        <v>687.84</v>
      </c>
      <c r="M19" s="19">
        <v>0.065</v>
      </c>
      <c r="N19" s="16">
        <f t="shared" si="9"/>
        <v>279.43</v>
      </c>
      <c r="O19" s="20">
        <v>0.007</v>
      </c>
      <c r="P19" s="16">
        <f t="shared" si="10"/>
        <v>30.09</v>
      </c>
      <c r="Q19" s="21">
        <f>SUM(P19+N19+L19)</f>
        <v>997.36</v>
      </c>
    </row>
    <row r="20" s="1" customFormat="1" ht="36" customHeight="1" spans="1:17">
      <c r="A20" s="13">
        <v>11</v>
      </c>
      <c r="B20" s="15" t="s">
        <v>48</v>
      </c>
      <c r="C20" s="16" t="s">
        <v>51</v>
      </c>
      <c r="D20" s="16" t="s">
        <v>21</v>
      </c>
      <c r="E20" s="16">
        <v>22</v>
      </c>
      <c r="F20" s="17" t="s">
        <v>22</v>
      </c>
      <c r="G20" s="15" t="s">
        <v>52</v>
      </c>
      <c r="H20" s="15" t="s">
        <v>24</v>
      </c>
      <c r="I20" s="16">
        <v>3</v>
      </c>
      <c r="J20" s="17">
        <v>4299</v>
      </c>
      <c r="K20" s="18">
        <v>0.16</v>
      </c>
      <c r="L20" s="16">
        <f t="shared" si="8"/>
        <v>2063.52</v>
      </c>
      <c r="M20" s="19">
        <v>0.065</v>
      </c>
      <c r="N20" s="16">
        <f t="shared" si="9"/>
        <v>838.29</v>
      </c>
      <c r="O20" s="20">
        <v>0.007</v>
      </c>
      <c r="P20" s="16">
        <f t="shared" si="10"/>
        <v>90.27</v>
      </c>
      <c r="Q20" s="21">
        <f>SUM(P20+N20+L20)</f>
        <v>2992.08</v>
      </c>
    </row>
    <row r="21" s="1" customFormat="1" ht="36" customHeight="1" spans="1:17">
      <c r="A21" s="13">
        <v>12</v>
      </c>
      <c r="B21" s="15" t="s">
        <v>48</v>
      </c>
      <c r="C21" s="16" t="s">
        <v>53</v>
      </c>
      <c r="D21" s="16" t="s">
        <v>21</v>
      </c>
      <c r="E21" s="16">
        <v>22</v>
      </c>
      <c r="F21" s="17" t="s">
        <v>22</v>
      </c>
      <c r="G21" s="15" t="s">
        <v>54</v>
      </c>
      <c r="H21" s="15" t="s">
        <v>24</v>
      </c>
      <c r="I21" s="16">
        <v>3</v>
      </c>
      <c r="J21" s="17">
        <v>4299</v>
      </c>
      <c r="K21" s="18">
        <v>0.16</v>
      </c>
      <c r="L21" s="16">
        <f t="shared" si="8"/>
        <v>2063.52</v>
      </c>
      <c r="M21" s="19">
        <v>0.065</v>
      </c>
      <c r="N21" s="16">
        <f t="shared" si="9"/>
        <v>838.29</v>
      </c>
      <c r="O21" s="20">
        <v>0.007</v>
      </c>
      <c r="P21" s="16">
        <f t="shared" si="10"/>
        <v>90.27</v>
      </c>
      <c r="Q21" s="21">
        <f>SUM(P21+N21+L21)</f>
        <v>2992.08</v>
      </c>
    </row>
    <row r="22" s="1" customFormat="1" ht="36" customHeight="1" spans="1:17">
      <c r="A22" s="13"/>
      <c r="B22" s="22" t="s">
        <v>55</v>
      </c>
      <c r="C22" s="23"/>
      <c r="D22" s="23"/>
      <c r="E22" s="24"/>
      <c r="F22" s="13"/>
      <c r="G22" s="13"/>
      <c r="H22" s="13"/>
      <c r="I22" s="25"/>
      <c r="J22" s="13"/>
      <c r="K22" s="13"/>
      <c r="L22" s="13">
        <f>SUM(L23)</f>
        <v>2063.52</v>
      </c>
      <c r="M22" s="13"/>
      <c r="N22" s="13">
        <f>SUM(N23)</f>
        <v>838.29</v>
      </c>
      <c r="O22" s="13"/>
      <c r="P22" s="13">
        <f>SUM(P23)</f>
        <v>90.27</v>
      </c>
      <c r="Q22" s="13">
        <f>SUM(Q23)</f>
        <v>2992.08</v>
      </c>
    </row>
    <row r="23" s="1" customFormat="1" ht="36" customHeight="1" spans="1:17">
      <c r="A23" s="13">
        <v>13</v>
      </c>
      <c r="B23" s="15" t="s">
        <v>56</v>
      </c>
      <c r="C23" s="16" t="s">
        <v>57</v>
      </c>
      <c r="D23" s="16" t="s">
        <v>28</v>
      </c>
      <c r="E23" s="16">
        <v>22</v>
      </c>
      <c r="F23" s="17" t="s">
        <v>22</v>
      </c>
      <c r="G23" s="15" t="s">
        <v>58</v>
      </c>
      <c r="H23" s="15" t="s">
        <v>24</v>
      </c>
      <c r="I23" s="16">
        <v>3</v>
      </c>
      <c r="J23" s="17">
        <v>4299</v>
      </c>
      <c r="K23" s="18">
        <v>0.16</v>
      </c>
      <c r="L23" s="16">
        <f>687.84*I23</f>
        <v>2063.52</v>
      </c>
      <c r="M23" s="19">
        <v>0.065</v>
      </c>
      <c r="N23" s="16">
        <f t="shared" ref="N23:N27" si="12">279.43*I23</f>
        <v>838.29</v>
      </c>
      <c r="O23" s="20">
        <v>0.007</v>
      </c>
      <c r="P23" s="16">
        <f>30.09*I23</f>
        <v>90.27</v>
      </c>
      <c r="Q23" s="21">
        <f>SUM(P23+N23+L23)</f>
        <v>2992.08</v>
      </c>
    </row>
    <row r="24" s="1" customFormat="1" ht="36" customHeight="1" spans="1:17">
      <c r="A24" s="13"/>
      <c r="B24" s="22" t="s">
        <v>59</v>
      </c>
      <c r="C24" s="23"/>
      <c r="D24" s="23"/>
      <c r="E24" s="24"/>
      <c r="F24" s="13"/>
      <c r="G24" s="13"/>
      <c r="H24" s="13"/>
      <c r="I24" s="25"/>
      <c r="J24" s="13"/>
      <c r="K24" s="13"/>
      <c r="L24" s="13">
        <f t="shared" ref="L24:Q24" si="13">SUM(L25)</f>
        <v>2063.52</v>
      </c>
      <c r="M24" s="13"/>
      <c r="N24" s="13">
        <f t="shared" si="13"/>
        <v>838.29</v>
      </c>
      <c r="O24" s="13"/>
      <c r="P24" s="13">
        <f t="shared" si="13"/>
        <v>90.27</v>
      </c>
      <c r="Q24" s="13">
        <f t="shared" si="13"/>
        <v>2992.08</v>
      </c>
    </row>
    <row r="25" s="1" customFormat="1" ht="36" customHeight="1" spans="1:17">
      <c r="A25" s="13">
        <v>14</v>
      </c>
      <c r="B25" s="15" t="s">
        <v>60</v>
      </c>
      <c r="C25" s="16" t="s">
        <v>61</v>
      </c>
      <c r="D25" s="16" t="s">
        <v>21</v>
      </c>
      <c r="E25" s="16">
        <v>23</v>
      </c>
      <c r="F25" s="17" t="s">
        <v>22</v>
      </c>
      <c r="G25" s="15" t="s">
        <v>62</v>
      </c>
      <c r="H25" s="15" t="s">
        <v>24</v>
      </c>
      <c r="I25" s="16">
        <v>3</v>
      </c>
      <c r="J25" s="17">
        <v>4299</v>
      </c>
      <c r="K25" s="18">
        <v>0.16</v>
      </c>
      <c r="L25" s="16">
        <f t="shared" ref="L25:L29" si="14">687.84*I25</f>
        <v>2063.52</v>
      </c>
      <c r="M25" s="19">
        <v>0.065</v>
      </c>
      <c r="N25" s="16">
        <f t="shared" si="12"/>
        <v>838.29</v>
      </c>
      <c r="O25" s="20">
        <v>0.007</v>
      </c>
      <c r="P25" s="16">
        <f t="shared" ref="P25:P29" si="15">30.09*I25</f>
        <v>90.27</v>
      </c>
      <c r="Q25" s="21">
        <f>SUM(P25+N25+L25)</f>
        <v>2992.08</v>
      </c>
    </row>
    <row r="26" s="1" customFormat="1" ht="36" customHeight="1" spans="1:17">
      <c r="A26" s="13"/>
      <c r="B26" s="22" t="s">
        <v>63</v>
      </c>
      <c r="C26" s="23"/>
      <c r="D26" s="23"/>
      <c r="E26" s="24"/>
      <c r="F26" s="13"/>
      <c r="G26" s="13"/>
      <c r="H26" s="13"/>
      <c r="I26" s="25"/>
      <c r="J26" s="13"/>
      <c r="K26" s="13"/>
      <c r="L26" s="13">
        <f t="shared" ref="L26:Q26" si="16">SUM(L27:L29)</f>
        <v>6190.56</v>
      </c>
      <c r="M26" s="13"/>
      <c r="N26" s="13">
        <f t="shared" si="16"/>
        <v>2514.87</v>
      </c>
      <c r="O26" s="13"/>
      <c r="P26" s="13">
        <f t="shared" si="16"/>
        <v>270.81</v>
      </c>
      <c r="Q26" s="13">
        <f t="shared" si="16"/>
        <v>8976.24</v>
      </c>
    </row>
    <row r="27" s="1" customFormat="1" ht="35" customHeight="1" spans="1:17">
      <c r="A27" s="13">
        <v>15</v>
      </c>
      <c r="B27" s="15" t="s">
        <v>64</v>
      </c>
      <c r="C27" s="16" t="s">
        <v>65</v>
      </c>
      <c r="D27" s="16" t="s">
        <v>21</v>
      </c>
      <c r="E27" s="16">
        <v>24</v>
      </c>
      <c r="F27" s="17" t="s">
        <v>22</v>
      </c>
      <c r="G27" s="15" t="s">
        <v>66</v>
      </c>
      <c r="H27" s="15" t="s">
        <v>24</v>
      </c>
      <c r="I27" s="16">
        <v>3</v>
      </c>
      <c r="J27" s="17">
        <v>4299</v>
      </c>
      <c r="K27" s="18">
        <v>0.16</v>
      </c>
      <c r="L27" s="16">
        <f t="shared" si="14"/>
        <v>2063.52</v>
      </c>
      <c r="M27" s="19">
        <v>0.065</v>
      </c>
      <c r="N27" s="16">
        <f t="shared" si="12"/>
        <v>838.29</v>
      </c>
      <c r="O27" s="20">
        <v>0.007</v>
      </c>
      <c r="P27" s="16">
        <f t="shared" si="15"/>
        <v>90.27</v>
      </c>
      <c r="Q27" s="21">
        <f>SUM(P27+N27+L27)</f>
        <v>2992.08</v>
      </c>
    </row>
    <row r="28" s="1" customFormat="1" ht="35" customHeight="1" spans="1:17">
      <c r="A28" s="13">
        <v>16</v>
      </c>
      <c r="B28" s="15" t="s">
        <v>64</v>
      </c>
      <c r="C28" s="16" t="s">
        <v>67</v>
      </c>
      <c r="D28" s="16" t="s">
        <v>28</v>
      </c>
      <c r="E28" s="16">
        <v>23</v>
      </c>
      <c r="F28" s="17" t="s">
        <v>22</v>
      </c>
      <c r="G28" s="15" t="s">
        <v>37</v>
      </c>
      <c r="H28" s="15" t="s">
        <v>24</v>
      </c>
      <c r="I28" s="16">
        <v>3</v>
      </c>
      <c r="J28" s="17">
        <v>4299</v>
      </c>
      <c r="K28" s="18">
        <v>0.16</v>
      </c>
      <c r="L28" s="16">
        <f t="shared" si="14"/>
        <v>2063.52</v>
      </c>
      <c r="M28" s="19">
        <v>0.065</v>
      </c>
      <c r="N28" s="16">
        <f t="shared" ref="N28:N31" si="17">279.43*I28</f>
        <v>838.29</v>
      </c>
      <c r="O28" s="20">
        <v>0.007</v>
      </c>
      <c r="P28" s="16">
        <f t="shared" si="15"/>
        <v>90.27</v>
      </c>
      <c r="Q28" s="21">
        <f>SUM(P28+N28+L28)</f>
        <v>2992.08</v>
      </c>
    </row>
    <row r="29" s="1" customFormat="1" ht="35" customHeight="1" spans="1:17">
      <c r="A29" s="13">
        <v>17</v>
      </c>
      <c r="B29" s="15" t="s">
        <v>64</v>
      </c>
      <c r="C29" s="16" t="s">
        <v>68</v>
      </c>
      <c r="D29" s="16" t="s">
        <v>28</v>
      </c>
      <c r="E29" s="16">
        <v>24</v>
      </c>
      <c r="F29" s="17" t="s">
        <v>22</v>
      </c>
      <c r="G29" s="15" t="s">
        <v>69</v>
      </c>
      <c r="H29" s="15" t="s">
        <v>24</v>
      </c>
      <c r="I29" s="16">
        <v>3</v>
      </c>
      <c r="J29" s="17">
        <v>4299</v>
      </c>
      <c r="K29" s="18">
        <v>0.16</v>
      </c>
      <c r="L29" s="16">
        <f t="shared" si="14"/>
        <v>2063.52</v>
      </c>
      <c r="M29" s="19">
        <v>0.065</v>
      </c>
      <c r="N29" s="16">
        <f t="shared" si="17"/>
        <v>838.29</v>
      </c>
      <c r="O29" s="20">
        <v>0.007</v>
      </c>
      <c r="P29" s="16">
        <f t="shared" si="15"/>
        <v>90.27</v>
      </c>
      <c r="Q29" s="21">
        <f>SUM(P29+N29+L29)</f>
        <v>2992.08</v>
      </c>
    </row>
    <row r="30" s="1" customFormat="1" ht="36" customHeight="1" spans="1:17">
      <c r="A30" s="13"/>
      <c r="B30" s="22" t="s">
        <v>70</v>
      </c>
      <c r="C30" s="23"/>
      <c r="D30" s="23"/>
      <c r="E30" s="24"/>
      <c r="F30" s="13"/>
      <c r="G30" s="13"/>
      <c r="H30" s="13"/>
      <c r="I30" s="25"/>
      <c r="J30" s="13"/>
      <c r="K30" s="13"/>
      <c r="L30" s="13">
        <f t="shared" ref="L30:Q30" si="18">SUM(L31)</f>
        <v>2063.52</v>
      </c>
      <c r="M30" s="13"/>
      <c r="N30" s="13">
        <f t="shared" si="18"/>
        <v>838.29</v>
      </c>
      <c r="O30" s="13"/>
      <c r="P30" s="13">
        <f t="shared" si="18"/>
        <v>90.27</v>
      </c>
      <c r="Q30" s="13">
        <f t="shared" si="18"/>
        <v>2992.08</v>
      </c>
    </row>
    <row r="31" s="1" customFormat="1" ht="36" customHeight="1" spans="1:17">
      <c r="A31" s="13">
        <v>18</v>
      </c>
      <c r="B31" s="15" t="s">
        <v>71</v>
      </c>
      <c r="C31" s="16" t="s">
        <v>72</v>
      </c>
      <c r="D31" s="16" t="s">
        <v>21</v>
      </c>
      <c r="E31" s="16">
        <v>22</v>
      </c>
      <c r="F31" s="17" t="s">
        <v>22</v>
      </c>
      <c r="G31" s="15" t="s">
        <v>73</v>
      </c>
      <c r="H31" s="15" t="s">
        <v>24</v>
      </c>
      <c r="I31" s="16">
        <v>3</v>
      </c>
      <c r="J31" s="17">
        <v>4299</v>
      </c>
      <c r="K31" s="18">
        <v>0.16</v>
      </c>
      <c r="L31" s="16">
        <f t="shared" ref="L31:L36" si="19">687.84*I31</f>
        <v>2063.52</v>
      </c>
      <c r="M31" s="19">
        <v>0.065</v>
      </c>
      <c r="N31" s="16">
        <f t="shared" si="17"/>
        <v>838.29</v>
      </c>
      <c r="O31" s="20">
        <v>0.007</v>
      </c>
      <c r="P31" s="16">
        <f t="shared" ref="P31:P36" si="20">30.09*I31</f>
        <v>90.27</v>
      </c>
      <c r="Q31" s="21">
        <f>SUM(P31+N31+L31)</f>
        <v>2992.08</v>
      </c>
    </row>
    <row r="32" s="1" customFormat="1" ht="36" customHeight="1" spans="1:17">
      <c r="A32" s="13"/>
      <c r="B32" s="22" t="s">
        <v>74</v>
      </c>
      <c r="C32" s="23"/>
      <c r="D32" s="23"/>
      <c r="E32" s="24"/>
      <c r="F32" s="13"/>
      <c r="G32" s="13"/>
      <c r="H32" s="13"/>
      <c r="I32" s="25"/>
      <c r="J32" s="13"/>
      <c r="K32" s="13"/>
      <c r="L32" s="13">
        <f t="shared" ref="L32:Q32" si="21">SUM(L33:L34)</f>
        <v>4127.04</v>
      </c>
      <c r="M32" s="13"/>
      <c r="N32" s="13">
        <f t="shared" si="21"/>
        <v>1676.58</v>
      </c>
      <c r="O32" s="13"/>
      <c r="P32" s="13">
        <f t="shared" si="21"/>
        <v>180.54</v>
      </c>
      <c r="Q32" s="13">
        <f t="shared" si="21"/>
        <v>5984.16</v>
      </c>
    </row>
    <row r="33" s="1" customFormat="1" ht="36" customHeight="1" spans="1:17">
      <c r="A33" s="13">
        <v>19</v>
      </c>
      <c r="B33" s="15" t="s">
        <v>75</v>
      </c>
      <c r="C33" s="16" t="s">
        <v>76</v>
      </c>
      <c r="D33" s="16" t="s">
        <v>21</v>
      </c>
      <c r="E33" s="16">
        <v>22</v>
      </c>
      <c r="F33" s="17" t="s">
        <v>22</v>
      </c>
      <c r="G33" s="15" t="s">
        <v>77</v>
      </c>
      <c r="H33" s="15" t="s">
        <v>24</v>
      </c>
      <c r="I33" s="16">
        <v>3</v>
      </c>
      <c r="J33" s="17">
        <v>4299</v>
      </c>
      <c r="K33" s="18">
        <v>0.16</v>
      </c>
      <c r="L33" s="16">
        <f t="shared" si="19"/>
        <v>2063.52</v>
      </c>
      <c r="M33" s="19">
        <v>0.065</v>
      </c>
      <c r="N33" s="16">
        <f t="shared" ref="N33:N38" si="22">279.43*I33</f>
        <v>838.29</v>
      </c>
      <c r="O33" s="20">
        <v>0.007</v>
      </c>
      <c r="P33" s="16">
        <f t="shared" si="20"/>
        <v>90.27</v>
      </c>
      <c r="Q33" s="21">
        <f>SUM(P33+N33+L33)</f>
        <v>2992.08</v>
      </c>
    </row>
    <row r="34" s="1" customFormat="1" ht="36" customHeight="1" spans="1:17">
      <c r="A34" s="13">
        <v>20</v>
      </c>
      <c r="B34" s="15" t="s">
        <v>75</v>
      </c>
      <c r="C34" s="28" t="s">
        <v>78</v>
      </c>
      <c r="D34" s="29" t="s">
        <v>21</v>
      </c>
      <c r="E34" s="30">
        <v>23</v>
      </c>
      <c r="F34" s="17" t="s">
        <v>22</v>
      </c>
      <c r="G34" s="15" t="s">
        <v>79</v>
      </c>
      <c r="H34" s="15" t="s">
        <v>24</v>
      </c>
      <c r="I34" s="16">
        <v>3</v>
      </c>
      <c r="J34" s="17">
        <v>4299</v>
      </c>
      <c r="K34" s="18">
        <v>0.16</v>
      </c>
      <c r="L34" s="16">
        <f t="shared" si="19"/>
        <v>2063.52</v>
      </c>
      <c r="M34" s="19">
        <v>0.065</v>
      </c>
      <c r="N34" s="16">
        <f t="shared" si="22"/>
        <v>838.29</v>
      </c>
      <c r="O34" s="20">
        <v>0.007</v>
      </c>
      <c r="P34" s="16">
        <f t="shared" si="20"/>
        <v>90.27</v>
      </c>
      <c r="Q34" s="21">
        <f>SUM(P34+N34+L34)</f>
        <v>2992.08</v>
      </c>
    </row>
    <row r="35" s="1" customFormat="1" ht="35" customHeight="1" spans="1:17">
      <c r="A35" s="13"/>
      <c r="B35" s="22" t="s">
        <v>80</v>
      </c>
      <c r="C35" s="23"/>
      <c r="D35" s="23"/>
      <c r="E35" s="24"/>
      <c r="F35" s="13"/>
      <c r="G35" s="13"/>
      <c r="H35" s="13"/>
      <c r="I35" s="25"/>
      <c r="J35" s="13"/>
      <c r="K35" s="13"/>
      <c r="L35" s="13">
        <f t="shared" ref="L35:Q35" si="23">SUM(L36:L36)</f>
        <v>2063.52</v>
      </c>
      <c r="M35" s="13"/>
      <c r="N35" s="13">
        <f t="shared" si="23"/>
        <v>558.86</v>
      </c>
      <c r="O35" s="13"/>
      <c r="P35" s="13">
        <f t="shared" si="23"/>
        <v>90.27</v>
      </c>
      <c r="Q35" s="13">
        <f t="shared" si="23"/>
        <v>2712.65</v>
      </c>
    </row>
    <row r="36" s="1" customFormat="1" ht="35" customHeight="1" spans="1:17">
      <c r="A36" s="13">
        <v>21</v>
      </c>
      <c r="B36" s="15" t="s">
        <v>81</v>
      </c>
      <c r="C36" s="16" t="s">
        <v>82</v>
      </c>
      <c r="D36" s="16" t="s">
        <v>28</v>
      </c>
      <c r="E36" s="16">
        <v>24</v>
      </c>
      <c r="F36" s="17" t="s">
        <v>22</v>
      </c>
      <c r="G36" s="15" t="s">
        <v>50</v>
      </c>
      <c r="H36" s="15" t="s">
        <v>24</v>
      </c>
      <c r="I36" s="16">
        <v>3</v>
      </c>
      <c r="J36" s="17">
        <v>4299</v>
      </c>
      <c r="K36" s="18">
        <v>0.16</v>
      </c>
      <c r="L36" s="16">
        <f t="shared" si="19"/>
        <v>2063.52</v>
      </c>
      <c r="M36" s="19">
        <v>0.065</v>
      </c>
      <c r="N36" s="16">
        <v>558.86</v>
      </c>
      <c r="O36" s="20">
        <v>0.007</v>
      </c>
      <c r="P36" s="16">
        <f t="shared" si="20"/>
        <v>90.27</v>
      </c>
      <c r="Q36" s="21">
        <f>SUM(P36+N36+L36)</f>
        <v>2712.65</v>
      </c>
    </row>
    <row r="37" s="1" customFormat="1" ht="35" customHeight="1" spans="1:17">
      <c r="A37" s="13"/>
      <c r="B37" s="22" t="s">
        <v>83</v>
      </c>
      <c r="C37" s="23"/>
      <c r="D37" s="23"/>
      <c r="E37" s="24"/>
      <c r="F37" s="13"/>
      <c r="G37" s="13"/>
      <c r="H37" s="13"/>
      <c r="I37" s="25"/>
      <c r="J37" s="13"/>
      <c r="K37" s="13"/>
      <c r="L37" s="13">
        <f t="shared" ref="L37:Q37" si="24">SUM(L38:L38)</f>
        <v>2063.52</v>
      </c>
      <c r="M37" s="13"/>
      <c r="N37" s="13">
        <f t="shared" si="24"/>
        <v>838.29</v>
      </c>
      <c r="O37" s="13"/>
      <c r="P37" s="13">
        <f t="shared" si="24"/>
        <v>90.27</v>
      </c>
      <c r="Q37" s="13">
        <f t="shared" si="24"/>
        <v>2992.08</v>
      </c>
    </row>
    <row r="38" s="1" customFormat="1" ht="35" customHeight="1" spans="1:17">
      <c r="A38" s="13">
        <v>22</v>
      </c>
      <c r="B38" s="15" t="s">
        <v>84</v>
      </c>
      <c r="C38" s="16" t="s">
        <v>85</v>
      </c>
      <c r="D38" s="16" t="s">
        <v>21</v>
      </c>
      <c r="E38" s="16">
        <v>22</v>
      </c>
      <c r="F38" s="17" t="s">
        <v>22</v>
      </c>
      <c r="G38" s="15" t="s">
        <v>86</v>
      </c>
      <c r="H38" s="15" t="s">
        <v>24</v>
      </c>
      <c r="I38" s="16">
        <v>3</v>
      </c>
      <c r="J38" s="17">
        <v>4299</v>
      </c>
      <c r="K38" s="18">
        <v>0.16</v>
      </c>
      <c r="L38" s="16">
        <f t="shared" ref="L38:L42" si="25">687.84*I38</f>
        <v>2063.52</v>
      </c>
      <c r="M38" s="19">
        <v>0.065</v>
      </c>
      <c r="N38" s="16">
        <f t="shared" si="22"/>
        <v>838.29</v>
      </c>
      <c r="O38" s="20">
        <v>0.007</v>
      </c>
      <c r="P38" s="16">
        <f t="shared" ref="P38:P42" si="26">30.09*I38</f>
        <v>90.27</v>
      </c>
      <c r="Q38" s="21">
        <f>SUM(P38+N38+L38)</f>
        <v>2992.08</v>
      </c>
    </row>
    <row r="39" s="1" customFormat="1" ht="35" customHeight="1" spans="1:17">
      <c r="A39" s="13"/>
      <c r="B39" s="22" t="s">
        <v>87</v>
      </c>
      <c r="C39" s="23"/>
      <c r="D39" s="23"/>
      <c r="E39" s="24"/>
      <c r="F39" s="13"/>
      <c r="G39" s="13"/>
      <c r="H39" s="13"/>
      <c r="I39" s="25"/>
      <c r="J39" s="13"/>
      <c r="K39" s="13"/>
      <c r="L39" s="13">
        <f>SUM(L40:L40)</f>
        <v>1375.68</v>
      </c>
      <c r="M39" s="13"/>
      <c r="N39" s="13">
        <f>SUM(N40:N40)</f>
        <v>558.86</v>
      </c>
      <c r="O39" s="13"/>
      <c r="P39" s="13">
        <f>SUM(P40:P40)</f>
        <v>60.18</v>
      </c>
      <c r="Q39" s="13">
        <f>SUM(Q40:Q40)</f>
        <v>1994.72</v>
      </c>
    </row>
    <row r="40" s="1" customFormat="1" ht="35" customHeight="1" spans="1:17">
      <c r="A40" s="13">
        <v>23</v>
      </c>
      <c r="B40" s="15" t="s">
        <v>88</v>
      </c>
      <c r="C40" s="16" t="s">
        <v>89</v>
      </c>
      <c r="D40" s="16" t="s">
        <v>21</v>
      </c>
      <c r="E40" s="16">
        <v>23</v>
      </c>
      <c r="F40" s="17" t="s">
        <v>22</v>
      </c>
      <c r="G40" s="15" t="s">
        <v>90</v>
      </c>
      <c r="H40" s="15" t="s">
        <v>91</v>
      </c>
      <c r="I40" s="16">
        <v>2</v>
      </c>
      <c r="J40" s="17">
        <v>4299</v>
      </c>
      <c r="K40" s="18">
        <v>0.16</v>
      </c>
      <c r="L40" s="16">
        <f t="shared" si="25"/>
        <v>1375.68</v>
      </c>
      <c r="M40" s="19">
        <v>0.065</v>
      </c>
      <c r="N40" s="16">
        <f t="shared" ref="N40:N46" si="27">279.43*I40</f>
        <v>558.86</v>
      </c>
      <c r="O40" s="20">
        <v>0.007</v>
      </c>
      <c r="P40" s="16">
        <f t="shared" si="26"/>
        <v>60.18</v>
      </c>
      <c r="Q40" s="21">
        <f>SUM(P40+N40+L40)</f>
        <v>1994.72</v>
      </c>
    </row>
    <row r="41" s="1" customFormat="1" ht="35" customHeight="1" spans="1:17">
      <c r="A41" s="13"/>
      <c r="B41" s="22" t="s">
        <v>92</v>
      </c>
      <c r="C41" s="23"/>
      <c r="D41" s="23"/>
      <c r="E41" s="24"/>
      <c r="F41" s="13"/>
      <c r="G41" s="13"/>
      <c r="H41" s="13"/>
      <c r="I41" s="25"/>
      <c r="J41" s="13"/>
      <c r="K41" s="13"/>
      <c r="L41" s="13">
        <f t="shared" ref="L41:Q41" si="28">SUM(L42)</f>
        <v>2063.52</v>
      </c>
      <c r="M41" s="13"/>
      <c r="N41" s="13">
        <f t="shared" si="28"/>
        <v>838.29</v>
      </c>
      <c r="O41" s="13"/>
      <c r="P41" s="13">
        <f t="shared" si="28"/>
        <v>90.27</v>
      </c>
      <c r="Q41" s="13">
        <f t="shared" si="28"/>
        <v>2992.08</v>
      </c>
    </row>
    <row r="42" s="1" customFormat="1" ht="35" customHeight="1" spans="1:17">
      <c r="A42" s="13">
        <v>24</v>
      </c>
      <c r="B42" s="15" t="s">
        <v>93</v>
      </c>
      <c r="C42" s="16" t="s">
        <v>94</v>
      </c>
      <c r="D42" s="16" t="s">
        <v>28</v>
      </c>
      <c r="E42" s="16">
        <v>23</v>
      </c>
      <c r="F42" s="17" t="s">
        <v>22</v>
      </c>
      <c r="G42" s="15" t="s">
        <v>90</v>
      </c>
      <c r="H42" s="15" t="s">
        <v>24</v>
      </c>
      <c r="I42" s="16">
        <v>3</v>
      </c>
      <c r="J42" s="17">
        <v>4299</v>
      </c>
      <c r="K42" s="18">
        <v>0.16</v>
      </c>
      <c r="L42" s="16">
        <f t="shared" si="25"/>
        <v>2063.52</v>
      </c>
      <c r="M42" s="19">
        <v>0.065</v>
      </c>
      <c r="N42" s="16">
        <f t="shared" si="27"/>
        <v>838.29</v>
      </c>
      <c r="O42" s="20">
        <v>0.007</v>
      </c>
      <c r="P42" s="16">
        <f t="shared" si="26"/>
        <v>90.27</v>
      </c>
      <c r="Q42" s="21">
        <f>SUM(P42+N42+L42)</f>
        <v>2992.08</v>
      </c>
    </row>
    <row r="43" s="1" customFormat="1" ht="35" customHeight="1" spans="1:17">
      <c r="A43" s="13"/>
      <c r="B43" s="22" t="s">
        <v>95</v>
      </c>
      <c r="C43" s="23"/>
      <c r="D43" s="23"/>
      <c r="E43" s="24"/>
      <c r="F43" s="13"/>
      <c r="G43" s="13"/>
      <c r="H43" s="13"/>
      <c r="I43" s="25"/>
      <c r="J43" s="13"/>
      <c r="K43" s="13"/>
      <c r="L43" s="13">
        <f t="shared" ref="L43:Q43" si="29">SUM(L44:L46)</f>
        <v>4814.88</v>
      </c>
      <c r="M43" s="13"/>
      <c r="N43" s="13">
        <f t="shared" si="29"/>
        <v>1956.01</v>
      </c>
      <c r="O43" s="13"/>
      <c r="P43" s="13">
        <f t="shared" si="29"/>
        <v>210.63</v>
      </c>
      <c r="Q43" s="13">
        <f t="shared" si="29"/>
        <v>6981.52</v>
      </c>
    </row>
    <row r="44" s="1" customFormat="1" ht="35" customHeight="1" spans="1:17">
      <c r="A44" s="13">
        <v>25</v>
      </c>
      <c r="B44" s="15" t="s">
        <v>96</v>
      </c>
      <c r="C44" s="16" t="s">
        <v>97</v>
      </c>
      <c r="D44" s="16" t="s">
        <v>21</v>
      </c>
      <c r="E44" s="16">
        <v>23</v>
      </c>
      <c r="F44" s="17" t="s">
        <v>22</v>
      </c>
      <c r="G44" s="15" t="s">
        <v>98</v>
      </c>
      <c r="H44" s="15" t="s">
        <v>24</v>
      </c>
      <c r="I44" s="16">
        <v>3</v>
      </c>
      <c r="J44" s="17">
        <v>4299</v>
      </c>
      <c r="K44" s="18">
        <v>0.16</v>
      </c>
      <c r="L44" s="16">
        <f t="shared" ref="L44:L46" si="30">687.84*I44</f>
        <v>2063.52</v>
      </c>
      <c r="M44" s="19">
        <v>0.065</v>
      </c>
      <c r="N44" s="16">
        <f t="shared" si="27"/>
        <v>838.29</v>
      </c>
      <c r="O44" s="20">
        <v>0.007</v>
      </c>
      <c r="P44" s="16">
        <f t="shared" ref="P44:P46" si="31">30.09*I44</f>
        <v>90.27</v>
      </c>
      <c r="Q44" s="21">
        <f>SUM(P44+N44+L44)</f>
        <v>2992.08</v>
      </c>
    </row>
    <row r="45" s="1" customFormat="1" ht="35" customHeight="1" spans="1:17">
      <c r="A45" s="13">
        <v>26</v>
      </c>
      <c r="B45" s="15" t="s">
        <v>96</v>
      </c>
      <c r="C45" s="16" t="s">
        <v>99</v>
      </c>
      <c r="D45" s="16" t="s">
        <v>21</v>
      </c>
      <c r="E45" s="16">
        <v>22</v>
      </c>
      <c r="F45" s="17" t="s">
        <v>22</v>
      </c>
      <c r="G45" s="15" t="s">
        <v>100</v>
      </c>
      <c r="H45" s="15" t="s">
        <v>24</v>
      </c>
      <c r="I45" s="16">
        <v>3</v>
      </c>
      <c r="J45" s="17">
        <v>4299</v>
      </c>
      <c r="K45" s="18">
        <v>0.16</v>
      </c>
      <c r="L45" s="16">
        <f t="shared" si="30"/>
        <v>2063.52</v>
      </c>
      <c r="M45" s="19">
        <v>0.065</v>
      </c>
      <c r="N45" s="16">
        <f t="shared" si="27"/>
        <v>838.29</v>
      </c>
      <c r="O45" s="20">
        <v>0.007</v>
      </c>
      <c r="P45" s="16">
        <f t="shared" si="31"/>
        <v>90.27</v>
      </c>
      <c r="Q45" s="21">
        <f>SUM(P45+N45+L45)</f>
        <v>2992.08</v>
      </c>
    </row>
    <row r="46" s="1" customFormat="1" ht="35" customHeight="1" spans="1:17">
      <c r="A46" s="13">
        <v>27</v>
      </c>
      <c r="B46" s="15" t="s">
        <v>96</v>
      </c>
      <c r="C46" s="16" t="s">
        <v>101</v>
      </c>
      <c r="D46" s="16" t="s">
        <v>28</v>
      </c>
      <c r="E46" s="16">
        <v>22</v>
      </c>
      <c r="F46" s="17" t="s">
        <v>22</v>
      </c>
      <c r="G46" s="15" t="s">
        <v>102</v>
      </c>
      <c r="H46" s="15">
        <v>202512</v>
      </c>
      <c r="I46" s="26">
        <v>1</v>
      </c>
      <c r="J46" s="17">
        <v>4299</v>
      </c>
      <c r="K46" s="18">
        <v>0.16</v>
      </c>
      <c r="L46" s="16">
        <f t="shared" si="30"/>
        <v>687.84</v>
      </c>
      <c r="M46" s="19">
        <v>0.065</v>
      </c>
      <c r="N46" s="16">
        <f t="shared" si="27"/>
        <v>279.43</v>
      </c>
      <c r="O46" s="20">
        <v>0.007</v>
      </c>
      <c r="P46" s="16">
        <f t="shared" si="31"/>
        <v>30.09</v>
      </c>
      <c r="Q46" s="21">
        <f>SUM(P46+N46+L46)</f>
        <v>997.36</v>
      </c>
    </row>
    <row r="47" s="1" customFormat="1" ht="35" customHeight="1" spans="1:17">
      <c r="A47" s="13"/>
      <c r="B47" s="22" t="s">
        <v>103</v>
      </c>
      <c r="C47" s="23"/>
      <c r="D47" s="23"/>
      <c r="E47" s="24"/>
      <c r="F47" s="13"/>
      <c r="G47" s="13"/>
      <c r="H47" s="13"/>
      <c r="I47" s="25"/>
      <c r="J47" s="13"/>
      <c r="K47" s="13"/>
      <c r="L47" s="13">
        <f t="shared" ref="L47:Q47" si="32">SUM(L48:L49)</f>
        <v>2751.36</v>
      </c>
      <c r="M47" s="13"/>
      <c r="N47" s="13">
        <f t="shared" si="32"/>
        <v>1117.72</v>
      </c>
      <c r="O47" s="13"/>
      <c r="P47" s="13">
        <f t="shared" si="32"/>
        <v>120.36</v>
      </c>
      <c r="Q47" s="13">
        <f t="shared" si="32"/>
        <v>3989.44</v>
      </c>
    </row>
    <row r="48" s="1" customFormat="1" ht="35" customHeight="1" spans="1:17">
      <c r="A48" s="13">
        <v>28</v>
      </c>
      <c r="B48" s="15" t="s">
        <v>104</v>
      </c>
      <c r="C48" s="16" t="s">
        <v>105</v>
      </c>
      <c r="D48" s="16" t="s">
        <v>28</v>
      </c>
      <c r="E48" s="16">
        <v>22</v>
      </c>
      <c r="F48" s="17" t="s">
        <v>22</v>
      </c>
      <c r="G48" s="15" t="s">
        <v>90</v>
      </c>
      <c r="H48" s="15" t="s">
        <v>91</v>
      </c>
      <c r="I48" s="16">
        <v>2</v>
      </c>
      <c r="J48" s="17">
        <v>4299</v>
      </c>
      <c r="K48" s="18">
        <v>0.16</v>
      </c>
      <c r="L48" s="16">
        <f>687.84*I48</f>
        <v>1375.68</v>
      </c>
      <c r="M48" s="19">
        <v>0.065</v>
      </c>
      <c r="N48" s="16">
        <f>279.43*I48</f>
        <v>558.86</v>
      </c>
      <c r="O48" s="20">
        <v>0.007</v>
      </c>
      <c r="P48" s="16">
        <f>30.09*I48</f>
        <v>60.18</v>
      </c>
      <c r="Q48" s="21">
        <f>SUM(P48+N48+L48)</f>
        <v>1994.72</v>
      </c>
    </row>
    <row r="49" s="1" customFormat="1" ht="35" customHeight="1" spans="1:17">
      <c r="A49" s="13">
        <v>29</v>
      </c>
      <c r="B49" s="15" t="s">
        <v>104</v>
      </c>
      <c r="C49" s="16" t="s">
        <v>106</v>
      </c>
      <c r="D49" s="16" t="s">
        <v>28</v>
      </c>
      <c r="E49" s="16">
        <v>23</v>
      </c>
      <c r="F49" s="17" t="s">
        <v>22</v>
      </c>
      <c r="G49" s="15" t="s">
        <v>107</v>
      </c>
      <c r="H49" s="15" t="s">
        <v>91</v>
      </c>
      <c r="I49" s="16">
        <v>2</v>
      </c>
      <c r="J49" s="17">
        <v>4299</v>
      </c>
      <c r="K49" s="18">
        <v>0.16</v>
      </c>
      <c r="L49" s="16">
        <f>687.84*I49</f>
        <v>1375.68</v>
      </c>
      <c r="M49" s="19">
        <v>0.065</v>
      </c>
      <c r="N49" s="16">
        <f>279.43*I49</f>
        <v>558.86</v>
      </c>
      <c r="O49" s="20">
        <v>0.007</v>
      </c>
      <c r="P49" s="16">
        <f>30.09*I49</f>
        <v>60.18</v>
      </c>
      <c r="Q49" s="21">
        <f>SUM(P49+N49+L49)</f>
        <v>1994.72</v>
      </c>
    </row>
    <row r="50" s="1" customFormat="1" ht="35" customHeight="1" spans="1:17">
      <c r="A50" s="13"/>
      <c r="B50" s="22" t="s">
        <v>108</v>
      </c>
      <c r="C50" s="23"/>
      <c r="D50" s="23"/>
      <c r="E50" s="24"/>
      <c r="F50" s="13"/>
      <c r="G50" s="13"/>
      <c r="H50" s="13"/>
      <c r="I50" s="25"/>
      <c r="J50" s="13"/>
      <c r="K50" s="13"/>
      <c r="L50" s="13">
        <f t="shared" ref="L50:Q50" si="33">SUM(L51:L52)</f>
        <v>2751.36</v>
      </c>
      <c r="M50" s="13"/>
      <c r="N50" s="13">
        <f t="shared" si="33"/>
        <v>0</v>
      </c>
      <c r="O50" s="13"/>
      <c r="P50" s="13">
        <f t="shared" si="33"/>
        <v>120.36</v>
      </c>
      <c r="Q50" s="13">
        <f t="shared" si="33"/>
        <v>2871.72</v>
      </c>
    </row>
    <row r="51" s="1" customFormat="1" ht="35" customHeight="1" spans="1:17">
      <c r="A51" s="13">
        <v>30</v>
      </c>
      <c r="B51" s="15" t="s">
        <v>109</v>
      </c>
      <c r="C51" s="16" t="s">
        <v>110</v>
      </c>
      <c r="D51" s="16" t="s">
        <v>28</v>
      </c>
      <c r="E51" s="16">
        <v>23</v>
      </c>
      <c r="F51" s="17" t="s">
        <v>22</v>
      </c>
      <c r="G51" s="15" t="s">
        <v>111</v>
      </c>
      <c r="H51" s="15" t="s">
        <v>91</v>
      </c>
      <c r="I51" s="16">
        <v>2</v>
      </c>
      <c r="J51" s="17">
        <v>4299</v>
      </c>
      <c r="K51" s="18">
        <v>0.16</v>
      </c>
      <c r="L51" s="16">
        <f t="shared" ref="L51:L54" si="34">687.84*I51</f>
        <v>1375.68</v>
      </c>
      <c r="M51" s="19">
        <v>0.065</v>
      </c>
      <c r="N51" s="16">
        <v>0</v>
      </c>
      <c r="O51" s="20">
        <v>0.007</v>
      </c>
      <c r="P51" s="16">
        <f t="shared" ref="P51:P54" si="35">30.09*I51</f>
        <v>60.18</v>
      </c>
      <c r="Q51" s="21">
        <f t="shared" ref="Q51:Q54" si="36">SUM(P51+N51+L51)</f>
        <v>1435.86</v>
      </c>
    </row>
    <row r="52" s="1" customFormat="1" ht="35" customHeight="1" spans="1:17">
      <c r="A52" s="13">
        <v>31</v>
      </c>
      <c r="B52" s="15" t="s">
        <v>109</v>
      </c>
      <c r="C52" s="16" t="s">
        <v>112</v>
      </c>
      <c r="D52" s="16" t="s">
        <v>28</v>
      </c>
      <c r="E52" s="16">
        <v>23</v>
      </c>
      <c r="F52" s="17" t="s">
        <v>22</v>
      </c>
      <c r="G52" s="15" t="s">
        <v>111</v>
      </c>
      <c r="H52" s="15" t="s">
        <v>91</v>
      </c>
      <c r="I52" s="16">
        <v>2</v>
      </c>
      <c r="J52" s="17">
        <v>4299</v>
      </c>
      <c r="K52" s="18">
        <v>0.16</v>
      </c>
      <c r="L52" s="16">
        <f t="shared" si="34"/>
        <v>1375.68</v>
      </c>
      <c r="M52" s="19">
        <v>0.065</v>
      </c>
      <c r="N52" s="16">
        <v>0</v>
      </c>
      <c r="O52" s="20">
        <v>0.007</v>
      </c>
      <c r="P52" s="16">
        <f t="shared" si="35"/>
        <v>60.18</v>
      </c>
      <c r="Q52" s="21">
        <f t="shared" si="36"/>
        <v>1435.86</v>
      </c>
    </row>
    <row r="53" s="1" customFormat="1" ht="35" customHeight="1" spans="1:17">
      <c r="A53" s="13"/>
      <c r="B53" s="22" t="s">
        <v>113</v>
      </c>
      <c r="C53" s="23"/>
      <c r="D53" s="23"/>
      <c r="E53" s="24"/>
      <c r="F53" s="13"/>
      <c r="G53" s="13"/>
      <c r="H53" s="13"/>
      <c r="I53" s="25"/>
      <c r="J53" s="13"/>
      <c r="K53" s="13"/>
      <c r="L53" s="13">
        <f t="shared" ref="L53:Q53" si="37">SUM(L54)</f>
        <v>2063.52</v>
      </c>
      <c r="M53" s="13"/>
      <c r="N53" s="13">
        <f t="shared" si="37"/>
        <v>279.43</v>
      </c>
      <c r="O53" s="13"/>
      <c r="P53" s="13">
        <f t="shared" si="37"/>
        <v>90.27</v>
      </c>
      <c r="Q53" s="13">
        <f t="shared" si="37"/>
        <v>2433.22</v>
      </c>
    </row>
    <row r="54" s="1" customFormat="1" ht="35" customHeight="1" spans="1:17">
      <c r="A54" s="13">
        <v>32</v>
      </c>
      <c r="B54" s="15" t="s">
        <v>114</v>
      </c>
      <c r="C54" s="16" t="s">
        <v>115</v>
      </c>
      <c r="D54" s="16" t="s">
        <v>21</v>
      </c>
      <c r="E54" s="16">
        <v>23</v>
      </c>
      <c r="F54" s="17" t="s">
        <v>22</v>
      </c>
      <c r="G54" s="15" t="s">
        <v>116</v>
      </c>
      <c r="H54" s="15" t="s">
        <v>24</v>
      </c>
      <c r="I54" s="16">
        <v>3</v>
      </c>
      <c r="J54" s="17">
        <v>4299</v>
      </c>
      <c r="K54" s="18">
        <v>0.16</v>
      </c>
      <c r="L54" s="16">
        <f t="shared" si="34"/>
        <v>2063.52</v>
      </c>
      <c r="M54" s="19">
        <v>0.065</v>
      </c>
      <c r="N54" s="16">
        <v>279.43</v>
      </c>
      <c r="O54" s="20">
        <v>0.007</v>
      </c>
      <c r="P54" s="16">
        <f t="shared" si="35"/>
        <v>90.27</v>
      </c>
      <c r="Q54" s="21">
        <f t="shared" si="36"/>
        <v>2433.22</v>
      </c>
    </row>
    <row r="55" s="1" customFormat="1" ht="35" customHeight="1" spans="1:17">
      <c r="A55" s="13"/>
      <c r="B55" s="22" t="s">
        <v>117</v>
      </c>
      <c r="C55" s="23"/>
      <c r="D55" s="23"/>
      <c r="E55" s="24"/>
      <c r="F55" s="13"/>
      <c r="G55" s="13"/>
      <c r="H55" s="13"/>
      <c r="I55" s="25"/>
      <c r="J55" s="13"/>
      <c r="K55" s="13"/>
      <c r="L55" s="13">
        <f t="shared" ref="L55:Q55" si="38">SUM(L56)</f>
        <v>2063.52</v>
      </c>
      <c r="M55" s="13"/>
      <c r="N55" s="13">
        <f t="shared" si="38"/>
        <v>838.29</v>
      </c>
      <c r="O55" s="13"/>
      <c r="P55" s="13">
        <f t="shared" si="38"/>
        <v>90.27</v>
      </c>
      <c r="Q55" s="13">
        <f t="shared" si="38"/>
        <v>2992.08</v>
      </c>
    </row>
    <row r="56" s="1" customFormat="1" ht="35" customHeight="1" spans="1:17">
      <c r="A56" s="13">
        <v>33</v>
      </c>
      <c r="B56" s="15" t="s">
        <v>118</v>
      </c>
      <c r="C56" s="16" t="s">
        <v>119</v>
      </c>
      <c r="D56" s="16" t="s">
        <v>21</v>
      </c>
      <c r="E56" s="16">
        <v>24</v>
      </c>
      <c r="F56" s="17" t="s">
        <v>22</v>
      </c>
      <c r="G56" s="15" t="s">
        <v>116</v>
      </c>
      <c r="H56" s="15" t="s">
        <v>24</v>
      </c>
      <c r="I56" s="16">
        <v>3</v>
      </c>
      <c r="J56" s="17">
        <v>4299</v>
      </c>
      <c r="K56" s="18">
        <v>0.16</v>
      </c>
      <c r="L56" s="16">
        <f t="shared" ref="L56:L60" si="39">687.84*I56</f>
        <v>2063.52</v>
      </c>
      <c r="M56" s="19">
        <v>0.065</v>
      </c>
      <c r="N56" s="16">
        <f t="shared" ref="N56:N60" si="40">279.43*I56</f>
        <v>838.29</v>
      </c>
      <c r="O56" s="20">
        <v>0.007</v>
      </c>
      <c r="P56" s="16">
        <f t="shared" ref="P56:P60" si="41">30.09*I56</f>
        <v>90.27</v>
      </c>
      <c r="Q56" s="21">
        <f>SUM(P56+N56+L56)</f>
        <v>2992.08</v>
      </c>
    </row>
    <row r="57" s="1" customFormat="1" ht="35" customHeight="1" spans="1:17">
      <c r="A57" s="13"/>
      <c r="B57" s="22" t="s">
        <v>120</v>
      </c>
      <c r="C57" s="23"/>
      <c r="D57" s="23"/>
      <c r="E57" s="24"/>
      <c r="F57" s="13"/>
      <c r="G57" s="13"/>
      <c r="H57" s="13"/>
      <c r="I57" s="25"/>
      <c r="J57" s="13"/>
      <c r="K57" s="13"/>
      <c r="L57" s="13">
        <f t="shared" ref="L57:Q57" si="42">SUM(L58)</f>
        <v>1375.68</v>
      </c>
      <c r="M57" s="13"/>
      <c r="N57" s="13">
        <f t="shared" si="42"/>
        <v>558.86</v>
      </c>
      <c r="O57" s="13"/>
      <c r="P57" s="13">
        <f t="shared" si="42"/>
        <v>60.18</v>
      </c>
      <c r="Q57" s="13">
        <f t="shared" si="42"/>
        <v>1994.72</v>
      </c>
    </row>
    <row r="58" s="1" customFormat="1" ht="35" customHeight="1" spans="1:17">
      <c r="A58" s="13">
        <v>34</v>
      </c>
      <c r="B58" s="15" t="s">
        <v>121</v>
      </c>
      <c r="C58" s="16" t="s">
        <v>122</v>
      </c>
      <c r="D58" s="16" t="s">
        <v>28</v>
      </c>
      <c r="E58" s="16">
        <v>22</v>
      </c>
      <c r="F58" s="17" t="s">
        <v>22</v>
      </c>
      <c r="G58" s="15" t="s">
        <v>116</v>
      </c>
      <c r="H58" s="15" t="s">
        <v>91</v>
      </c>
      <c r="I58" s="16">
        <v>2</v>
      </c>
      <c r="J58" s="17">
        <v>4299</v>
      </c>
      <c r="K58" s="18">
        <v>0.16</v>
      </c>
      <c r="L58" s="16">
        <f t="shared" si="39"/>
        <v>1375.68</v>
      </c>
      <c r="M58" s="19">
        <v>0.065</v>
      </c>
      <c r="N58" s="16">
        <f t="shared" si="40"/>
        <v>558.86</v>
      </c>
      <c r="O58" s="20">
        <v>0.007</v>
      </c>
      <c r="P58" s="16">
        <f t="shared" si="41"/>
        <v>60.18</v>
      </c>
      <c r="Q58" s="21">
        <f>SUM(P58+N58+L58)</f>
        <v>1994.72</v>
      </c>
    </row>
    <row r="59" s="1" customFormat="1" ht="35" customHeight="1" spans="1:17">
      <c r="A59" s="13"/>
      <c r="B59" s="22" t="s">
        <v>123</v>
      </c>
      <c r="C59" s="23"/>
      <c r="D59" s="23"/>
      <c r="E59" s="24"/>
      <c r="F59" s="13"/>
      <c r="G59" s="13"/>
      <c r="H59" s="13"/>
      <c r="I59" s="25"/>
      <c r="J59" s="13"/>
      <c r="K59" s="13"/>
      <c r="L59" s="13">
        <f t="shared" ref="L59:Q59" si="43">SUM(L60)</f>
        <v>2063.52</v>
      </c>
      <c r="M59" s="13"/>
      <c r="N59" s="13">
        <f t="shared" si="43"/>
        <v>838.29</v>
      </c>
      <c r="O59" s="13"/>
      <c r="P59" s="13">
        <f t="shared" si="43"/>
        <v>90.27</v>
      </c>
      <c r="Q59" s="13">
        <f t="shared" si="43"/>
        <v>2992.08</v>
      </c>
    </row>
    <row r="60" s="1" customFormat="1" ht="35" customHeight="1" spans="1:17">
      <c r="A60" s="13">
        <v>35</v>
      </c>
      <c r="B60" s="15" t="s">
        <v>124</v>
      </c>
      <c r="C60" s="16" t="s">
        <v>125</v>
      </c>
      <c r="D60" s="16" t="s">
        <v>21</v>
      </c>
      <c r="E60" s="16">
        <v>22</v>
      </c>
      <c r="F60" s="17" t="s">
        <v>22</v>
      </c>
      <c r="G60" s="15" t="s">
        <v>90</v>
      </c>
      <c r="H60" s="15" t="s">
        <v>24</v>
      </c>
      <c r="I60" s="16">
        <v>3</v>
      </c>
      <c r="J60" s="17">
        <v>4299</v>
      </c>
      <c r="K60" s="18">
        <v>0.16</v>
      </c>
      <c r="L60" s="16">
        <f t="shared" si="39"/>
        <v>2063.52</v>
      </c>
      <c r="M60" s="19">
        <v>0.065</v>
      </c>
      <c r="N60" s="16">
        <f t="shared" si="40"/>
        <v>838.29</v>
      </c>
      <c r="O60" s="20">
        <v>0.007</v>
      </c>
      <c r="P60" s="16">
        <f t="shared" si="41"/>
        <v>90.27</v>
      </c>
      <c r="Q60" s="21">
        <f>SUM(P60+N60+L60)</f>
        <v>2992.08</v>
      </c>
    </row>
    <row r="61" s="1" customFormat="1" ht="35" customHeight="1" spans="1:17">
      <c r="A61" s="13"/>
      <c r="B61" s="22" t="s">
        <v>126</v>
      </c>
      <c r="C61" s="23"/>
      <c r="D61" s="23"/>
      <c r="E61" s="24"/>
      <c r="F61" s="13"/>
      <c r="G61" s="13"/>
      <c r="H61" s="13"/>
      <c r="I61" s="25"/>
      <c r="J61" s="13"/>
      <c r="K61" s="13"/>
      <c r="L61" s="13">
        <f t="shared" ref="L61:Q61" si="44">SUM(L62)</f>
        <v>2063.52</v>
      </c>
      <c r="M61" s="13"/>
      <c r="N61" s="13">
        <f t="shared" si="44"/>
        <v>0</v>
      </c>
      <c r="O61" s="13"/>
      <c r="P61" s="13">
        <f t="shared" si="44"/>
        <v>90.27</v>
      </c>
      <c r="Q61" s="13">
        <f t="shared" si="44"/>
        <v>2153.79</v>
      </c>
    </row>
    <row r="62" s="1" customFormat="1" ht="35" customHeight="1" spans="1:17">
      <c r="A62" s="13">
        <v>36</v>
      </c>
      <c r="B62" s="15" t="s">
        <v>127</v>
      </c>
      <c r="C62" s="16" t="s">
        <v>128</v>
      </c>
      <c r="D62" s="16" t="s">
        <v>28</v>
      </c>
      <c r="E62" s="16">
        <v>23</v>
      </c>
      <c r="F62" s="17" t="s">
        <v>22</v>
      </c>
      <c r="G62" s="15" t="s">
        <v>129</v>
      </c>
      <c r="H62" s="15" t="s">
        <v>24</v>
      </c>
      <c r="I62" s="16">
        <v>3</v>
      </c>
      <c r="J62" s="17">
        <v>4299</v>
      </c>
      <c r="K62" s="18">
        <v>0.16</v>
      </c>
      <c r="L62" s="16">
        <f t="shared" ref="L62:L66" si="45">687.84*I62</f>
        <v>2063.52</v>
      </c>
      <c r="M62" s="19">
        <v>0.065</v>
      </c>
      <c r="N62" s="16">
        <v>0</v>
      </c>
      <c r="O62" s="20">
        <v>0.007</v>
      </c>
      <c r="P62" s="16">
        <f t="shared" ref="P62:P66" si="46">30.09*I62</f>
        <v>90.27</v>
      </c>
      <c r="Q62" s="21">
        <f t="shared" ref="Q62:Q66" si="47">SUM(P62+N62+L62)</f>
        <v>2153.79</v>
      </c>
    </row>
    <row r="63" s="1" customFormat="1" ht="35" customHeight="1" spans="1:17">
      <c r="A63" s="13"/>
      <c r="B63" s="22" t="s">
        <v>130</v>
      </c>
      <c r="C63" s="23"/>
      <c r="D63" s="23"/>
      <c r="E63" s="24"/>
      <c r="F63" s="13"/>
      <c r="G63" s="13"/>
      <c r="H63" s="13"/>
      <c r="I63" s="25"/>
      <c r="J63" s="13"/>
      <c r="K63" s="13"/>
      <c r="L63" s="13">
        <f t="shared" ref="L63:Q63" si="48">SUM(L64)</f>
        <v>2063.52</v>
      </c>
      <c r="M63" s="13"/>
      <c r="N63" s="13">
        <f t="shared" si="48"/>
        <v>558.86</v>
      </c>
      <c r="O63" s="13"/>
      <c r="P63" s="13">
        <f t="shared" si="48"/>
        <v>90.27</v>
      </c>
      <c r="Q63" s="13">
        <f t="shared" si="48"/>
        <v>2712.65</v>
      </c>
    </row>
    <row r="64" s="1" customFormat="1" ht="35" customHeight="1" spans="1:17">
      <c r="A64" s="13">
        <v>37</v>
      </c>
      <c r="B64" s="15" t="s">
        <v>131</v>
      </c>
      <c r="C64" s="16" t="s">
        <v>132</v>
      </c>
      <c r="D64" s="16" t="s">
        <v>28</v>
      </c>
      <c r="E64" s="16">
        <v>24</v>
      </c>
      <c r="F64" s="17" t="s">
        <v>22</v>
      </c>
      <c r="G64" s="15" t="s">
        <v>50</v>
      </c>
      <c r="H64" s="15" t="s">
        <v>24</v>
      </c>
      <c r="I64" s="16">
        <v>3</v>
      </c>
      <c r="J64" s="17">
        <v>4299</v>
      </c>
      <c r="K64" s="18">
        <v>0.16</v>
      </c>
      <c r="L64" s="16">
        <f t="shared" si="45"/>
        <v>2063.52</v>
      </c>
      <c r="M64" s="19">
        <v>0.065</v>
      </c>
      <c r="N64" s="16">
        <v>558.86</v>
      </c>
      <c r="O64" s="20">
        <v>0.007</v>
      </c>
      <c r="P64" s="16">
        <f t="shared" si="46"/>
        <v>90.27</v>
      </c>
      <c r="Q64" s="21">
        <f t="shared" si="47"/>
        <v>2712.65</v>
      </c>
    </row>
    <row r="65" s="1" customFormat="1" ht="35" customHeight="1" spans="1:17">
      <c r="A65" s="13"/>
      <c r="B65" s="22" t="s">
        <v>133</v>
      </c>
      <c r="C65" s="23"/>
      <c r="D65" s="23"/>
      <c r="E65" s="24"/>
      <c r="F65" s="13"/>
      <c r="G65" s="13"/>
      <c r="H65" s="13"/>
      <c r="I65" s="25"/>
      <c r="J65" s="13"/>
      <c r="K65" s="13"/>
      <c r="L65" s="13">
        <f t="shared" ref="L65:Q65" si="49">SUM(L66)</f>
        <v>2063.52</v>
      </c>
      <c r="M65" s="13"/>
      <c r="N65" s="13">
        <f t="shared" si="49"/>
        <v>838.29</v>
      </c>
      <c r="O65" s="13"/>
      <c r="P65" s="13">
        <f t="shared" si="49"/>
        <v>90.27</v>
      </c>
      <c r="Q65" s="13">
        <f t="shared" si="49"/>
        <v>2992.08</v>
      </c>
    </row>
    <row r="66" s="1" customFormat="1" ht="35" customHeight="1" spans="1:17">
      <c r="A66" s="13">
        <v>38</v>
      </c>
      <c r="B66" s="15" t="s">
        <v>134</v>
      </c>
      <c r="C66" s="16" t="s">
        <v>135</v>
      </c>
      <c r="D66" s="16" t="s">
        <v>28</v>
      </c>
      <c r="E66" s="16">
        <v>23</v>
      </c>
      <c r="F66" s="17" t="s">
        <v>22</v>
      </c>
      <c r="G66" s="15" t="s">
        <v>111</v>
      </c>
      <c r="H66" s="15" t="s">
        <v>24</v>
      </c>
      <c r="I66" s="16">
        <v>3</v>
      </c>
      <c r="J66" s="17">
        <v>4299</v>
      </c>
      <c r="K66" s="18">
        <v>0.16</v>
      </c>
      <c r="L66" s="16">
        <f t="shared" si="45"/>
        <v>2063.52</v>
      </c>
      <c r="M66" s="19">
        <v>0.065</v>
      </c>
      <c r="N66" s="16">
        <f>279.43*I66</f>
        <v>838.29</v>
      </c>
      <c r="O66" s="20">
        <v>0.007</v>
      </c>
      <c r="P66" s="16">
        <f t="shared" si="46"/>
        <v>90.27</v>
      </c>
      <c r="Q66" s="21">
        <f t="shared" si="47"/>
        <v>2992.08</v>
      </c>
    </row>
    <row r="67" s="1" customFormat="1" ht="35" customHeight="1" spans="1:17">
      <c r="A67" s="13"/>
      <c r="B67" s="22" t="s">
        <v>136</v>
      </c>
      <c r="C67" s="23"/>
      <c r="D67" s="23"/>
      <c r="E67" s="24"/>
      <c r="F67" s="13"/>
      <c r="G67" s="13"/>
      <c r="H67" s="13"/>
      <c r="I67" s="25"/>
      <c r="J67" s="13"/>
      <c r="K67" s="13"/>
      <c r="L67" s="13">
        <f t="shared" ref="L67:Q67" si="50">SUM(L68:L71)</f>
        <v>7566.24</v>
      </c>
      <c r="M67" s="13"/>
      <c r="N67" s="13">
        <f t="shared" si="50"/>
        <v>3073.73</v>
      </c>
      <c r="O67" s="13"/>
      <c r="P67" s="13">
        <f t="shared" si="50"/>
        <v>330.99</v>
      </c>
      <c r="Q67" s="13">
        <f t="shared" si="50"/>
        <v>10970.96</v>
      </c>
    </row>
    <row r="68" s="1" customFormat="1" ht="35" customHeight="1" spans="1:17">
      <c r="A68" s="13">
        <v>39</v>
      </c>
      <c r="B68" s="15" t="s">
        <v>137</v>
      </c>
      <c r="C68" s="16" t="s">
        <v>138</v>
      </c>
      <c r="D68" s="16" t="s">
        <v>28</v>
      </c>
      <c r="E68" s="16">
        <v>25</v>
      </c>
      <c r="F68" s="17" t="s">
        <v>22</v>
      </c>
      <c r="G68" s="15" t="s">
        <v>139</v>
      </c>
      <c r="H68" s="15" t="s">
        <v>91</v>
      </c>
      <c r="I68" s="16">
        <v>2</v>
      </c>
      <c r="J68" s="17">
        <v>4299</v>
      </c>
      <c r="K68" s="18">
        <v>0.16</v>
      </c>
      <c r="L68" s="16">
        <f t="shared" ref="L68:L73" si="51">687.84*I68</f>
        <v>1375.68</v>
      </c>
      <c r="M68" s="19">
        <v>0.065</v>
      </c>
      <c r="N68" s="16">
        <f t="shared" ref="N68:N73" si="52">279.43*I68</f>
        <v>558.86</v>
      </c>
      <c r="O68" s="20">
        <v>0.007</v>
      </c>
      <c r="P68" s="16">
        <f t="shared" ref="P68:P73" si="53">30.09*I68</f>
        <v>60.18</v>
      </c>
      <c r="Q68" s="21">
        <f>SUM(P68+N68+L68)</f>
        <v>1994.72</v>
      </c>
    </row>
    <row r="69" s="1" customFormat="1" ht="35" customHeight="1" spans="1:17">
      <c r="A69" s="13">
        <v>40</v>
      </c>
      <c r="B69" s="15" t="s">
        <v>137</v>
      </c>
      <c r="C69" s="31" t="s">
        <v>140</v>
      </c>
      <c r="D69" s="29" t="s">
        <v>28</v>
      </c>
      <c r="E69" s="30">
        <v>22</v>
      </c>
      <c r="F69" s="17" t="s">
        <v>22</v>
      </c>
      <c r="G69" s="15" t="s">
        <v>52</v>
      </c>
      <c r="H69" s="15" t="s">
        <v>24</v>
      </c>
      <c r="I69" s="16">
        <v>3</v>
      </c>
      <c r="J69" s="17">
        <v>4299</v>
      </c>
      <c r="K69" s="18">
        <v>0.16</v>
      </c>
      <c r="L69" s="16">
        <f t="shared" si="51"/>
        <v>2063.52</v>
      </c>
      <c r="M69" s="19">
        <v>0.065</v>
      </c>
      <c r="N69" s="16">
        <f t="shared" si="52"/>
        <v>838.29</v>
      </c>
      <c r="O69" s="20">
        <v>0.007</v>
      </c>
      <c r="P69" s="16">
        <f t="shared" si="53"/>
        <v>90.27</v>
      </c>
      <c r="Q69" s="21">
        <f>SUM(P69+N69+L69)</f>
        <v>2992.08</v>
      </c>
    </row>
    <row r="70" s="1" customFormat="1" ht="35" customHeight="1" spans="1:17">
      <c r="A70" s="13">
        <v>41</v>
      </c>
      <c r="B70" s="15" t="s">
        <v>137</v>
      </c>
      <c r="C70" s="32" t="s">
        <v>141</v>
      </c>
      <c r="D70" s="29" t="s">
        <v>28</v>
      </c>
      <c r="E70" s="30">
        <v>25</v>
      </c>
      <c r="F70" s="17" t="s">
        <v>22</v>
      </c>
      <c r="G70" s="15" t="s">
        <v>52</v>
      </c>
      <c r="H70" s="15" t="s">
        <v>24</v>
      </c>
      <c r="I70" s="16">
        <v>3</v>
      </c>
      <c r="J70" s="17">
        <v>4299</v>
      </c>
      <c r="K70" s="18">
        <v>0.16</v>
      </c>
      <c r="L70" s="16">
        <f t="shared" si="51"/>
        <v>2063.52</v>
      </c>
      <c r="M70" s="19">
        <v>0.065</v>
      </c>
      <c r="N70" s="16">
        <f t="shared" si="52"/>
        <v>838.29</v>
      </c>
      <c r="O70" s="20">
        <v>0.007</v>
      </c>
      <c r="P70" s="16">
        <f t="shared" si="53"/>
        <v>90.27</v>
      </c>
      <c r="Q70" s="21">
        <f>SUM(P70+N70+L70)</f>
        <v>2992.08</v>
      </c>
    </row>
    <row r="71" s="1" customFormat="1" ht="35" customHeight="1" spans="1:17">
      <c r="A71" s="13">
        <v>42</v>
      </c>
      <c r="B71" s="15" t="s">
        <v>137</v>
      </c>
      <c r="C71" s="32" t="s">
        <v>142</v>
      </c>
      <c r="D71" s="29" t="s">
        <v>28</v>
      </c>
      <c r="E71" s="30">
        <v>25</v>
      </c>
      <c r="F71" s="17" t="s">
        <v>22</v>
      </c>
      <c r="G71" s="15" t="s">
        <v>143</v>
      </c>
      <c r="H71" s="15" t="s">
        <v>24</v>
      </c>
      <c r="I71" s="16">
        <v>3</v>
      </c>
      <c r="J71" s="17">
        <v>4299</v>
      </c>
      <c r="K71" s="18">
        <v>0.16</v>
      </c>
      <c r="L71" s="16">
        <f t="shared" si="51"/>
        <v>2063.52</v>
      </c>
      <c r="M71" s="19">
        <v>0.065</v>
      </c>
      <c r="N71" s="16">
        <f t="shared" si="52"/>
        <v>838.29</v>
      </c>
      <c r="O71" s="20">
        <v>0.007</v>
      </c>
      <c r="P71" s="16">
        <f t="shared" si="53"/>
        <v>90.27</v>
      </c>
      <c r="Q71" s="21">
        <f>SUM(P71+N71+L71)</f>
        <v>2992.08</v>
      </c>
    </row>
    <row r="72" s="1" customFormat="1" ht="35" customHeight="1" spans="1:17">
      <c r="A72" s="13"/>
      <c r="B72" s="22" t="s">
        <v>144</v>
      </c>
      <c r="C72" s="23"/>
      <c r="D72" s="23"/>
      <c r="E72" s="24"/>
      <c r="F72" s="13"/>
      <c r="G72" s="13"/>
      <c r="H72" s="13"/>
      <c r="I72" s="25"/>
      <c r="J72" s="13"/>
      <c r="K72" s="13"/>
      <c r="L72" s="13">
        <f t="shared" ref="L72:Q72" si="54">SUM(L73)</f>
        <v>1375.68</v>
      </c>
      <c r="M72" s="13"/>
      <c r="N72" s="13">
        <f t="shared" si="54"/>
        <v>558.86</v>
      </c>
      <c r="O72" s="13"/>
      <c r="P72" s="13">
        <f t="shared" si="54"/>
        <v>60.18</v>
      </c>
      <c r="Q72" s="13">
        <f t="shared" si="54"/>
        <v>1994.72</v>
      </c>
    </row>
    <row r="73" s="1" customFormat="1" ht="35" customHeight="1" spans="1:17">
      <c r="A73" s="13">
        <v>43</v>
      </c>
      <c r="B73" s="15" t="s">
        <v>145</v>
      </c>
      <c r="C73" s="16" t="s">
        <v>146</v>
      </c>
      <c r="D73" s="16" t="s">
        <v>28</v>
      </c>
      <c r="E73" s="16">
        <v>22</v>
      </c>
      <c r="F73" s="17" t="s">
        <v>22</v>
      </c>
      <c r="G73" s="15" t="s">
        <v>147</v>
      </c>
      <c r="H73" s="15" t="s">
        <v>91</v>
      </c>
      <c r="I73" s="16">
        <v>2</v>
      </c>
      <c r="J73" s="17">
        <v>4299</v>
      </c>
      <c r="K73" s="18">
        <v>0.16</v>
      </c>
      <c r="L73" s="16">
        <f t="shared" si="51"/>
        <v>1375.68</v>
      </c>
      <c r="M73" s="19">
        <v>0.065</v>
      </c>
      <c r="N73" s="16">
        <f t="shared" si="52"/>
        <v>558.86</v>
      </c>
      <c r="O73" s="20">
        <v>0.007</v>
      </c>
      <c r="P73" s="16">
        <f t="shared" si="53"/>
        <v>60.18</v>
      </c>
      <c r="Q73" s="21">
        <f>SUM(P73+N73+L73)</f>
        <v>1994.72</v>
      </c>
    </row>
    <row r="74" s="1" customFormat="1" ht="35" customHeight="1" spans="1:17">
      <c r="A74" s="13"/>
      <c r="B74" s="22" t="s">
        <v>148</v>
      </c>
      <c r="C74" s="23"/>
      <c r="D74" s="23"/>
      <c r="E74" s="24"/>
      <c r="F74" s="13"/>
      <c r="G74" s="13"/>
      <c r="H74" s="13"/>
      <c r="I74" s="25"/>
      <c r="J74" s="13"/>
      <c r="K74" s="13"/>
      <c r="L74" s="13">
        <f t="shared" ref="L74:Q74" si="55">SUM(L75)</f>
        <v>2063.52</v>
      </c>
      <c r="M74" s="13"/>
      <c r="N74" s="13">
        <f t="shared" si="55"/>
        <v>838.29</v>
      </c>
      <c r="O74" s="13"/>
      <c r="P74" s="13">
        <f t="shared" si="55"/>
        <v>90.27</v>
      </c>
      <c r="Q74" s="13">
        <f t="shared" si="55"/>
        <v>2992.08</v>
      </c>
    </row>
    <row r="75" s="1" customFormat="1" ht="35" customHeight="1" spans="1:17">
      <c r="A75" s="13">
        <v>44</v>
      </c>
      <c r="B75" s="15" t="s">
        <v>149</v>
      </c>
      <c r="C75" s="16" t="s">
        <v>150</v>
      </c>
      <c r="D75" s="16" t="s">
        <v>28</v>
      </c>
      <c r="E75" s="16">
        <v>23</v>
      </c>
      <c r="F75" s="17" t="s">
        <v>22</v>
      </c>
      <c r="G75" s="15" t="s">
        <v>151</v>
      </c>
      <c r="H75" s="15" t="s">
        <v>24</v>
      </c>
      <c r="I75" s="16">
        <v>3</v>
      </c>
      <c r="J75" s="17">
        <v>4299</v>
      </c>
      <c r="K75" s="18">
        <v>0.16</v>
      </c>
      <c r="L75" s="16">
        <f>687.84*I75</f>
        <v>2063.52</v>
      </c>
      <c r="M75" s="19">
        <v>0.065</v>
      </c>
      <c r="N75" s="16">
        <f t="shared" ref="N75:N81" si="56">279.43*I75</f>
        <v>838.29</v>
      </c>
      <c r="O75" s="20">
        <v>0.007</v>
      </c>
      <c r="P75" s="16">
        <f>30.09*I75</f>
        <v>90.27</v>
      </c>
      <c r="Q75" s="21">
        <f t="shared" ref="Q75:Q81" si="57">SUM(P75+N75+L75)</f>
        <v>2992.08</v>
      </c>
    </row>
    <row r="76" s="1" customFormat="1" ht="35" customHeight="1" spans="1:17">
      <c r="A76" s="13"/>
      <c r="B76" s="22" t="s">
        <v>152</v>
      </c>
      <c r="C76" s="23"/>
      <c r="D76" s="23"/>
      <c r="E76" s="24"/>
      <c r="F76" s="13"/>
      <c r="G76" s="13"/>
      <c r="H76" s="13"/>
      <c r="I76" s="25"/>
      <c r="J76" s="13"/>
      <c r="K76" s="13"/>
      <c r="L76" s="13">
        <f t="shared" ref="L76:Q76" si="58">SUM(L77)</f>
        <v>2063.52</v>
      </c>
      <c r="M76" s="13"/>
      <c r="N76" s="13">
        <f t="shared" si="58"/>
        <v>838.29</v>
      </c>
      <c r="O76" s="13"/>
      <c r="P76" s="13">
        <f t="shared" si="58"/>
        <v>90.27</v>
      </c>
      <c r="Q76" s="13">
        <f t="shared" si="58"/>
        <v>2992.08</v>
      </c>
    </row>
    <row r="77" s="1" customFormat="1" ht="35" customHeight="1" spans="1:17">
      <c r="A77" s="13">
        <v>45</v>
      </c>
      <c r="B77" s="15" t="s">
        <v>153</v>
      </c>
      <c r="C77" s="16" t="s">
        <v>154</v>
      </c>
      <c r="D77" s="16" t="s">
        <v>28</v>
      </c>
      <c r="E77" s="16">
        <v>25</v>
      </c>
      <c r="F77" s="17" t="s">
        <v>22</v>
      </c>
      <c r="G77" s="15" t="s">
        <v>79</v>
      </c>
      <c r="H77" s="15" t="s">
        <v>24</v>
      </c>
      <c r="I77" s="16">
        <v>3</v>
      </c>
      <c r="J77" s="17">
        <v>4299</v>
      </c>
      <c r="K77" s="18">
        <v>0.16</v>
      </c>
      <c r="L77" s="16">
        <f>687.84*I77</f>
        <v>2063.52</v>
      </c>
      <c r="M77" s="19">
        <v>0.065</v>
      </c>
      <c r="N77" s="16">
        <f t="shared" si="56"/>
        <v>838.29</v>
      </c>
      <c r="O77" s="20">
        <v>0.007</v>
      </c>
      <c r="P77" s="16">
        <f>30.09*I77</f>
        <v>90.27</v>
      </c>
      <c r="Q77" s="21">
        <f t="shared" si="57"/>
        <v>2992.08</v>
      </c>
    </row>
    <row r="78" s="1" customFormat="1" ht="35" customHeight="1" spans="1:17">
      <c r="A78" s="13"/>
      <c r="B78" s="22" t="s">
        <v>155</v>
      </c>
      <c r="C78" s="23"/>
      <c r="D78" s="23"/>
      <c r="E78" s="24"/>
      <c r="F78" s="13"/>
      <c r="G78" s="13"/>
      <c r="H78" s="13"/>
      <c r="I78" s="25"/>
      <c r="J78" s="13"/>
      <c r="K78" s="13"/>
      <c r="L78" s="13">
        <f t="shared" ref="L78:Q78" si="59">SUM(L79:L81)</f>
        <v>6190.56</v>
      </c>
      <c r="M78" s="13"/>
      <c r="N78" s="13">
        <f t="shared" si="59"/>
        <v>2514.87</v>
      </c>
      <c r="O78" s="13"/>
      <c r="P78" s="13">
        <f t="shared" si="59"/>
        <v>270.81</v>
      </c>
      <c r="Q78" s="13">
        <f t="shared" si="59"/>
        <v>8976.24</v>
      </c>
    </row>
    <row r="79" s="1" customFormat="1" ht="39" customHeight="1" spans="1:17">
      <c r="A79" s="13">
        <v>46</v>
      </c>
      <c r="B79" s="15" t="s">
        <v>156</v>
      </c>
      <c r="C79" s="16" t="s">
        <v>157</v>
      </c>
      <c r="D79" s="16" t="s">
        <v>21</v>
      </c>
      <c r="E79" s="16">
        <v>23</v>
      </c>
      <c r="F79" s="17" t="s">
        <v>22</v>
      </c>
      <c r="G79" s="15" t="s">
        <v>158</v>
      </c>
      <c r="H79" s="15" t="s">
        <v>159</v>
      </c>
      <c r="I79" s="26">
        <v>3</v>
      </c>
      <c r="J79" s="17">
        <v>4299</v>
      </c>
      <c r="K79" s="18">
        <v>0.16</v>
      </c>
      <c r="L79" s="16">
        <f>687.84*I79</f>
        <v>2063.52</v>
      </c>
      <c r="M79" s="19">
        <v>0.065</v>
      </c>
      <c r="N79" s="16">
        <f t="shared" si="56"/>
        <v>838.29</v>
      </c>
      <c r="O79" s="20">
        <v>0.007</v>
      </c>
      <c r="P79" s="16">
        <f>30.09*I79</f>
        <v>90.27</v>
      </c>
      <c r="Q79" s="21">
        <f t="shared" si="57"/>
        <v>2992.08</v>
      </c>
    </row>
    <row r="80" s="1" customFormat="1" ht="36" customHeight="1" spans="1:17">
      <c r="A80" s="13">
        <v>47</v>
      </c>
      <c r="B80" s="15" t="s">
        <v>156</v>
      </c>
      <c r="C80" s="16" t="s">
        <v>160</v>
      </c>
      <c r="D80" s="16" t="s">
        <v>21</v>
      </c>
      <c r="E80" s="16">
        <v>23</v>
      </c>
      <c r="F80" s="17" t="s">
        <v>22</v>
      </c>
      <c r="G80" s="15" t="s">
        <v>40</v>
      </c>
      <c r="H80" s="15" t="s">
        <v>161</v>
      </c>
      <c r="I80" s="26">
        <v>3</v>
      </c>
      <c r="J80" s="17">
        <v>4299</v>
      </c>
      <c r="K80" s="18">
        <v>0.16</v>
      </c>
      <c r="L80" s="16">
        <f>687.84*I80</f>
        <v>2063.52</v>
      </c>
      <c r="M80" s="19">
        <v>0.065</v>
      </c>
      <c r="N80" s="16">
        <f t="shared" si="56"/>
        <v>838.29</v>
      </c>
      <c r="O80" s="20">
        <v>0.007</v>
      </c>
      <c r="P80" s="16">
        <f>30.09*I80</f>
        <v>90.27</v>
      </c>
      <c r="Q80" s="21">
        <f t="shared" si="57"/>
        <v>2992.08</v>
      </c>
    </row>
    <row r="81" s="1" customFormat="1" ht="36" customHeight="1" spans="1:17">
      <c r="A81" s="13">
        <v>48</v>
      </c>
      <c r="B81" s="15" t="s">
        <v>156</v>
      </c>
      <c r="C81" s="16" t="s">
        <v>162</v>
      </c>
      <c r="D81" s="16" t="s">
        <v>21</v>
      </c>
      <c r="E81" s="16">
        <v>22</v>
      </c>
      <c r="F81" s="17" t="s">
        <v>22</v>
      </c>
      <c r="G81" s="15" t="s">
        <v>163</v>
      </c>
      <c r="H81" s="15" t="s">
        <v>161</v>
      </c>
      <c r="I81" s="26">
        <v>3</v>
      </c>
      <c r="J81" s="17">
        <v>4299</v>
      </c>
      <c r="K81" s="18">
        <v>0.16</v>
      </c>
      <c r="L81" s="16">
        <f>687.84*I81</f>
        <v>2063.52</v>
      </c>
      <c r="M81" s="19">
        <v>0.065</v>
      </c>
      <c r="N81" s="16">
        <f t="shared" si="56"/>
        <v>838.29</v>
      </c>
      <c r="O81" s="20">
        <v>0.007</v>
      </c>
      <c r="P81" s="16">
        <f>30.09*I81</f>
        <v>90.27</v>
      </c>
      <c r="Q81" s="21">
        <f t="shared" si="57"/>
        <v>2992.08</v>
      </c>
    </row>
    <row r="82" ht="29" customHeight="1" spans="1:17">
      <c r="A82" s="33" t="s">
        <v>164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</row>
    <row r="83" ht="45" customHeight="1" spans="1:17">
      <c r="A83" s="34" t="s">
        <v>165</v>
      </c>
      <c r="C83" s="3"/>
      <c r="D83" s="3"/>
      <c r="E83" s="3"/>
      <c r="F83" s="3"/>
      <c r="I83" s="3"/>
      <c r="J83" s="3"/>
      <c r="K83" s="3"/>
      <c r="L83" s="3"/>
      <c r="M83" s="3"/>
      <c r="N83" s="3"/>
      <c r="O83" s="3"/>
      <c r="P83" s="3"/>
      <c r="Q83" s="3"/>
    </row>
  </sheetData>
  <mergeCells count="47">
    <mergeCell ref="A1:Q1"/>
    <mergeCell ref="A2:Q2"/>
    <mergeCell ref="K3:L3"/>
    <mergeCell ref="M3:N3"/>
    <mergeCell ref="O3:P3"/>
    <mergeCell ref="B5:E5"/>
    <mergeCell ref="B7:E7"/>
    <mergeCell ref="B9:E9"/>
    <mergeCell ref="B16:E16"/>
    <mergeCell ref="B18:E18"/>
    <mergeCell ref="B22:E22"/>
    <mergeCell ref="B24:E24"/>
    <mergeCell ref="B26:E26"/>
    <mergeCell ref="B30:E30"/>
    <mergeCell ref="B32:E32"/>
    <mergeCell ref="B35:E35"/>
    <mergeCell ref="B37:E37"/>
    <mergeCell ref="B39:E39"/>
    <mergeCell ref="B41:E41"/>
    <mergeCell ref="B43:E43"/>
    <mergeCell ref="B47:E47"/>
    <mergeCell ref="B50:E50"/>
    <mergeCell ref="B53:E53"/>
    <mergeCell ref="B55:E55"/>
    <mergeCell ref="B57:E57"/>
    <mergeCell ref="B59:E59"/>
    <mergeCell ref="B61:E61"/>
    <mergeCell ref="B63:E63"/>
    <mergeCell ref="B65:E65"/>
    <mergeCell ref="B67:E67"/>
    <mergeCell ref="B72:E72"/>
    <mergeCell ref="B74:E74"/>
    <mergeCell ref="B76:E76"/>
    <mergeCell ref="B78:E78"/>
    <mergeCell ref="A82:Q82"/>
    <mergeCell ref="A83:Q8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3:C4 C78:C81 C84:C1048576">
    <cfRule type="duplicateValues" dxfId="0" priority="58"/>
  </conditionalFormatting>
  <pageMargins left="0.747916666666667" right="0.629861111111111" top="0.865972222222222" bottom="0.511805555555556" header="0.275" footer="0.275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2020-11-25T01:41:00Z</dcterms:created>
  <cp:lastPrinted>2020-11-25T01:53:00Z</cp:lastPrinted>
  <dcterms:modified xsi:type="dcterms:W3CDTF">2026-03-09T03:43:35Z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07D04FB0A96A44E7AD9FB84F23B182A5_13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