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<sst xmlns="http://schemas.openxmlformats.org/spreadsheetml/2006/main" count="258" uniqueCount="121">
  <si>
    <t>2024年12月份-2025年6月份曾都区企业招用离校2年内未就业的高校毕业生
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</si>
  <si>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</si>
  <si>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</si>
  <si>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</si>
  <si>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</si>
  <si>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</si>
  <si>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</si>
  <si>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</si>
  <si>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</si>
  <si>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</si>
  <si>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</si>
  <si>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</si>
  <si>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</si>
  <si>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</si>
  <si>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</si>
  <si>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</si>
  <si>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</si>
  <si>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</si>
  <si>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一、武汉爱瑞迪科技有限公司随州分公司合计</t>
  </si>
  <si>
    <t>武汉爱瑞迪科技有限公司随州分公司</t>
  </si>
  <si>
    <t>刘文涵</t>
  </si>
  <si>
    <t>女</t>
  </si>
  <si>
    <t>⑨</t>
  </si>
  <si>
    <t>2024.5-2026.4</t>
  </si>
  <si>
    <t>2024.12-2025.06</t>
  </si>
  <si>
    <t>刘星池</t>
  </si>
  <si>
    <t>2025.3-2027.2</t>
  </si>
  <si>
    <t>2025.04-2025.06</t>
  </si>
  <si>
    <t>杨小蝶</t>
  </si>
  <si>
    <t>2025.4-2027.3</t>
  </si>
  <si>
    <t>严宇虹</t>
  </si>
  <si>
    <t>2024.7-2027.6</t>
  </si>
  <si>
    <t>二、随州市黄氏园林绿化有限公司合计</t>
  </si>
  <si>
    <t>随州市黄氏园林绿化有限公司</t>
  </si>
  <si>
    <t>黄重阳</t>
  </si>
  <si>
    <t>男</t>
  </si>
  <si>
    <t>2024.3-2027.3</t>
  </si>
  <si>
    <t>2024.12-2025.04</t>
  </si>
  <si>
    <t>三、湖北壹为新能源汽车有限公司合计</t>
  </si>
  <si>
    <t>湖北壹为新能源汽车有限公司</t>
  </si>
  <si>
    <t>戴帅</t>
  </si>
  <si>
    <t>付彧</t>
  </si>
  <si>
    <t>2024.12-2024.2</t>
  </si>
  <si>
    <t>易瑞鹏</t>
  </si>
  <si>
    <t>代星月</t>
  </si>
  <si>
    <t>2024.12-2025.1</t>
  </si>
  <si>
    <t>郭郑亮</t>
  </si>
  <si>
    <t>2024.12-2025.03</t>
  </si>
  <si>
    <t>赵国庆</t>
  </si>
  <si>
    <t>杨春鑫</t>
  </si>
  <si>
    <t>王俊</t>
  </si>
  <si>
    <t>杨全怀</t>
  </si>
  <si>
    <t>黄俊豪</t>
  </si>
  <si>
    <t>杨国伟</t>
  </si>
  <si>
    <t>刘安洋</t>
  </si>
  <si>
    <t>陈宏广</t>
  </si>
  <si>
    <t>张顺</t>
  </si>
  <si>
    <t>2024.12-2025.01</t>
  </si>
  <si>
    <t>四、随州万达广场商业管理有限公司合计</t>
  </si>
  <si>
    <t>随州万达广场商业管理有限公司</t>
  </si>
  <si>
    <t>席新媛</t>
  </si>
  <si>
    <t>2024.10-2027.10</t>
  </si>
  <si>
    <t>熊仁钊</t>
  </si>
  <si>
    <t>2024.8-2027.8</t>
  </si>
  <si>
    <t>2024.12-2025.05</t>
  </si>
  <si>
    <t>詹志鹏</t>
  </si>
  <si>
    <t>2024.7-2027.7</t>
  </si>
  <si>
    <t>2024.12-2025.02</t>
  </si>
  <si>
    <t>张俊康</t>
  </si>
  <si>
    <t>2024.4-2027.4</t>
  </si>
  <si>
    <t>李召</t>
  </si>
  <si>
    <t>2024.6-2027.6</t>
  </si>
  <si>
    <t>肖芬兰</t>
  </si>
  <si>
    <t>2025.1-2028.1</t>
  </si>
  <si>
    <t>2025.01-2025.06</t>
  </si>
  <si>
    <t>杜子凡</t>
  </si>
  <si>
    <t>2025.5-2028.5</t>
  </si>
  <si>
    <t>2025.05-2025.06</t>
  </si>
  <si>
    <t>宋雅玲</t>
  </si>
  <si>
    <t>2025.2-2028.2</t>
  </si>
  <si>
    <t>2025.02-2025.06</t>
  </si>
  <si>
    <t>周文君</t>
  </si>
  <si>
    <t>2025.4-2028.4</t>
  </si>
  <si>
    <t>五、湖北睿希企业管理服务有限公司合计</t>
  </si>
  <si>
    <t>湖北睿希企业管理服务有限公司</t>
  </si>
  <si>
    <t>石婉玉</t>
  </si>
  <si>
    <t>2023.8-2025.8</t>
  </si>
  <si>
    <t>六、随州市炎黄物业服务有限公司合计</t>
  </si>
  <si>
    <t>随州市炎黄物业服务有限公司</t>
  </si>
  <si>
    <t>项钰轩</t>
  </si>
  <si>
    <t>2024.7-2026.6</t>
  </si>
  <si>
    <t>翁傲雪</t>
  </si>
  <si>
    <t>2025.2-2027.1</t>
  </si>
  <si>
    <t>七、大力汽车股份有限公司合计</t>
  </si>
  <si>
    <t>大力汽车股份有限公司</t>
  </si>
  <si>
    <t>李宇航</t>
  </si>
  <si>
    <t>2025.2-2026.8</t>
  </si>
  <si>
    <t>八、随州中达广告有限公司合计</t>
  </si>
  <si>
    <t>随州中达广告有限</t>
  </si>
  <si>
    <t>何俊杰</t>
  </si>
  <si>
    <t>2024.9-2025.8</t>
  </si>
  <si>
    <t>九、随州随安信息咨询服务有限公司合计</t>
  </si>
  <si>
    <t>随州随安信息咨询服务有限公司</t>
  </si>
  <si>
    <t>刘思吟</t>
  </si>
  <si>
    <t>2024.7-2025.5</t>
  </si>
  <si>
    <t>十、星辰新能源汽车有限公司合计</t>
  </si>
  <si>
    <t>星辰新能源汽车有限公司</t>
  </si>
  <si>
    <t>张子规</t>
  </si>
  <si>
    <t>2025.3-2025.5</t>
  </si>
  <si>
    <t>十一、随州市鼎信测绘有限公司合计</t>
  </si>
  <si>
    <t>随州市鼎信测绘有限公司</t>
  </si>
  <si>
    <t>何雅丽</t>
  </si>
  <si>
    <t>2025.03-2025.06</t>
  </si>
  <si>
    <t>十二、湖北随网科技有限公司合计</t>
  </si>
  <si>
    <t>湖北随网科技有限公司</t>
  </si>
  <si>
    <t>宋林枫</t>
  </si>
  <si>
    <t>2024.2-2026.2</t>
  </si>
  <si>
    <t>合计总金额：177743.5元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</si>
  <si>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</si>
  <si>
    <t>初审：</t>
  </si>
  <si>
    <t>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</si>
</sst>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tabSelected="1" workbookViewId="0">
      <pane ySplit="4" topLeftCell="A5" activePane="bottomLeft" state="frozen"/>
      <selection/>
      <selection pane="bottomLeft" activeCell="S1" sqref="S$1:W$1048576"/>
    </sheetView>
  </sheetViews>
  <sheetFormatPr defaultColWidth="9" defaultRowHeight="13.5"/>
  <cols>
    <col min="1" max="1" width="4.75" style="1" customWidth="1"/>
    <col min="2" max="2" width="12.875" style="3" customWidth="1"/>
    <col min="3" max="3" width="7.63333333333333" style="1" customWidth="1"/>
    <col min="4" max="4" width="5.5" style="1" customWidth="1"/>
    <col min="5" max="5" width="4.875" style="1" customWidth="1"/>
    <col min="6" max="6" width="4.625" style="1" customWidth="1"/>
    <col min="7" max="7" width="11.1416666666667" style="3" customWidth="1"/>
    <col min="8" max="8" width="10.125" style="3" customWidth="1"/>
    <col min="9" max="9" width="7.375" style="1" customWidth="1"/>
    <col min="10" max="10" width="6.8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" width="12.875" style="1" customWidth="1"/>
    <col min="17" max="17" width="10.375" style="1"/>
    <col min="18" max="16384" width="9" style="1"/>
  </cols>
  <sheetData>
    <row r="1" ht="58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6.75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2" t="s">
        <v>10</v>
      </c>
      <c r="J3" s="7" t="s">
        <v>11</v>
      </c>
      <c r="K3" s="7" t="s">
        <v>12</v>
      </c>
      <c r="L3" s="7"/>
      <c r="M3" s="7" t="s">
        <v>13</v>
      </c>
      <c r="N3" s="7"/>
      <c r="O3" s="7" t="s">
        <v>14</v>
      </c>
      <c r="P3" s="7"/>
      <c r="Q3" s="28" t="s">
        <v>15</v>
      </c>
    </row>
    <row r="4" ht="29.25" customHeight="1" spans="1:17">
      <c r="A4" s="7"/>
      <c r="B4" s="8"/>
      <c r="C4" s="7"/>
      <c r="D4" s="7"/>
      <c r="E4" s="7"/>
      <c r="F4" s="7"/>
      <c r="G4" s="7"/>
      <c r="H4" s="7"/>
      <c r="I4" s="23"/>
      <c r="J4" s="7"/>
      <c r="K4" s="7" t="s">
        <v>16</v>
      </c>
      <c r="L4" s="7" t="s">
        <v>17</v>
      </c>
      <c r="M4" s="7" t="s">
        <v>16</v>
      </c>
      <c r="N4" s="7" t="s">
        <v>17</v>
      </c>
      <c r="O4" s="7" t="s">
        <v>16</v>
      </c>
      <c r="P4" s="7" t="s">
        <v>17</v>
      </c>
      <c r="Q4" s="29"/>
    </row>
    <row r="5" s="1" customFormat="1" ht="29.25" customHeight="1" spans="1:17">
      <c r="A5" s="7"/>
      <c r="B5" s="9" t="s">
        <v>18</v>
      </c>
      <c r="C5" s="10"/>
      <c r="D5" s="10"/>
      <c r="E5" s="11"/>
      <c r="F5" s="7"/>
      <c r="G5" s="7"/>
      <c r="H5" s="7"/>
      <c r="I5" s="23"/>
      <c r="J5" s="7"/>
      <c r="K5" s="7"/>
      <c r="L5" s="7">
        <f>SUM(L6:L9)</f>
        <v>11799.36</v>
      </c>
      <c r="M5" s="7"/>
      <c r="N5" s="7">
        <f>SUM(N6:N9)</f>
        <v>4793.4</v>
      </c>
      <c r="O5" s="7"/>
      <c r="P5" s="7">
        <f>SUM(P6:P9)</f>
        <v>516.24</v>
      </c>
      <c r="Q5" s="7">
        <f>SUM(Q6:Q9)</f>
        <v>17109</v>
      </c>
    </row>
    <row r="6" s="2" customFormat="1" ht="36" customHeight="1" spans="1:17">
      <c r="A6" s="7">
        <v>1</v>
      </c>
      <c r="B6" s="12" t="s">
        <v>19</v>
      </c>
      <c r="C6" s="13" t="s">
        <v>20</v>
      </c>
      <c r="D6" s="13" t="s">
        <v>21</v>
      </c>
      <c r="E6" s="14">
        <v>22</v>
      </c>
      <c r="F6" s="15" t="s">
        <v>22</v>
      </c>
      <c r="G6" s="16" t="s">
        <v>23</v>
      </c>
      <c r="H6" s="16" t="s">
        <v>24</v>
      </c>
      <c r="I6" s="13">
        <v>7</v>
      </c>
      <c r="J6" s="15">
        <v>4097</v>
      </c>
      <c r="K6" s="24">
        <v>0.16</v>
      </c>
      <c r="L6" s="14">
        <f t="shared" ref="L6:L9" si="0">655.52*I6</f>
        <v>4588.64</v>
      </c>
      <c r="M6" s="25">
        <v>0.065</v>
      </c>
      <c r="N6" s="14">
        <f t="shared" ref="N6:N9" si="1">266.3*I6</f>
        <v>1864.1</v>
      </c>
      <c r="O6" s="26">
        <v>0.007</v>
      </c>
      <c r="P6" s="14">
        <f t="shared" ref="P6:P9" si="2">28.68*I6</f>
        <v>200.76</v>
      </c>
      <c r="Q6" s="20">
        <f t="shared" ref="Q6:Q9" si="3">SUM(P6+N6+L6)</f>
        <v>6653.5</v>
      </c>
    </row>
    <row r="7" s="2" customFormat="1" ht="36" customHeight="1" spans="1:17">
      <c r="A7" s="7">
        <v>2</v>
      </c>
      <c r="B7" s="12" t="s">
        <v>19</v>
      </c>
      <c r="C7" s="13" t="s">
        <v>25</v>
      </c>
      <c r="D7" s="13" t="s">
        <v>21</v>
      </c>
      <c r="E7" s="14">
        <v>23</v>
      </c>
      <c r="F7" s="15" t="s">
        <v>22</v>
      </c>
      <c r="G7" s="16" t="s">
        <v>26</v>
      </c>
      <c r="H7" s="16" t="s">
        <v>27</v>
      </c>
      <c r="I7" s="13">
        <v>3</v>
      </c>
      <c r="J7" s="15">
        <v>4097</v>
      </c>
      <c r="K7" s="24">
        <v>0.16</v>
      </c>
      <c r="L7" s="14">
        <f t="shared" si="0"/>
        <v>1966.56</v>
      </c>
      <c r="M7" s="25">
        <v>0.065</v>
      </c>
      <c r="N7" s="14">
        <f t="shared" si="1"/>
        <v>798.9</v>
      </c>
      <c r="O7" s="26">
        <v>0.007</v>
      </c>
      <c r="P7" s="14">
        <f t="shared" si="2"/>
        <v>86.04</v>
      </c>
      <c r="Q7" s="20">
        <f t="shared" si="3"/>
        <v>2851.5</v>
      </c>
    </row>
    <row r="8" s="2" customFormat="1" ht="36" customHeight="1" spans="1:17">
      <c r="A8" s="7">
        <v>3</v>
      </c>
      <c r="B8" s="12" t="s">
        <v>19</v>
      </c>
      <c r="C8" s="13" t="s">
        <v>28</v>
      </c>
      <c r="D8" s="13" t="s">
        <v>21</v>
      </c>
      <c r="E8" s="14">
        <v>23</v>
      </c>
      <c r="F8" s="15" t="s">
        <v>22</v>
      </c>
      <c r="G8" s="16" t="s">
        <v>29</v>
      </c>
      <c r="H8" s="16">
        <v>2025.05</v>
      </c>
      <c r="I8" s="27">
        <v>1</v>
      </c>
      <c r="J8" s="15">
        <v>4097</v>
      </c>
      <c r="K8" s="24">
        <v>0.16</v>
      </c>
      <c r="L8" s="14">
        <f t="shared" si="0"/>
        <v>655.52</v>
      </c>
      <c r="M8" s="25">
        <v>0.065</v>
      </c>
      <c r="N8" s="14">
        <f t="shared" si="1"/>
        <v>266.3</v>
      </c>
      <c r="O8" s="26">
        <v>0.007</v>
      </c>
      <c r="P8" s="14">
        <f t="shared" si="2"/>
        <v>28.68</v>
      </c>
      <c r="Q8" s="20">
        <f t="shared" si="3"/>
        <v>950.5</v>
      </c>
    </row>
    <row r="9" s="2" customFormat="1" ht="36" customHeight="1" spans="1:17">
      <c r="A9" s="7">
        <v>4</v>
      </c>
      <c r="B9" s="12" t="s">
        <v>19</v>
      </c>
      <c r="C9" s="13" t="s">
        <v>30</v>
      </c>
      <c r="D9" s="13" t="s">
        <v>21</v>
      </c>
      <c r="E9" s="14">
        <v>24</v>
      </c>
      <c r="F9" s="15" t="s">
        <v>22</v>
      </c>
      <c r="G9" s="16" t="s">
        <v>31</v>
      </c>
      <c r="H9" s="16" t="s">
        <v>24</v>
      </c>
      <c r="I9" s="13">
        <v>7</v>
      </c>
      <c r="J9" s="15">
        <v>4097</v>
      </c>
      <c r="K9" s="24">
        <v>0.16</v>
      </c>
      <c r="L9" s="14">
        <f t="shared" si="0"/>
        <v>4588.64</v>
      </c>
      <c r="M9" s="25">
        <v>0.065</v>
      </c>
      <c r="N9" s="14">
        <f t="shared" si="1"/>
        <v>1864.1</v>
      </c>
      <c r="O9" s="26">
        <v>0.007</v>
      </c>
      <c r="P9" s="14">
        <f t="shared" si="2"/>
        <v>200.76</v>
      </c>
      <c r="Q9" s="20">
        <f t="shared" si="3"/>
        <v>6653.5</v>
      </c>
    </row>
    <row r="10" s="2" customFormat="1" ht="36" customHeight="1" spans="1:17">
      <c r="A10" s="7"/>
      <c r="B10" s="9" t="s">
        <v>32</v>
      </c>
      <c r="C10" s="10"/>
      <c r="D10" s="10"/>
      <c r="E10" s="11"/>
      <c r="F10" s="7"/>
      <c r="G10" s="7"/>
      <c r="H10" s="7"/>
      <c r="I10" s="23"/>
      <c r="J10" s="7"/>
      <c r="K10" s="7"/>
      <c r="L10" s="7">
        <f t="shared" ref="L10:Q10" si="4">SUM(L11)</f>
        <v>3277.6</v>
      </c>
      <c r="M10" s="7"/>
      <c r="N10" s="7">
        <f t="shared" si="4"/>
        <v>1331.5</v>
      </c>
      <c r="O10" s="7"/>
      <c r="P10" s="7">
        <f t="shared" si="4"/>
        <v>143.4</v>
      </c>
      <c r="Q10" s="7">
        <f t="shared" si="4"/>
        <v>4752.5</v>
      </c>
    </row>
    <row r="11" s="2" customFormat="1" ht="36" customHeight="1" spans="1:17">
      <c r="A11" s="7">
        <v>5</v>
      </c>
      <c r="B11" s="12" t="s">
        <v>33</v>
      </c>
      <c r="C11" s="13" t="s">
        <v>34</v>
      </c>
      <c r="D11" s="13" t="s">
        <v>35</v>
      </c>
      <c r="E11" s="14">
        <v>25</v>
      </c>
      <c r="F11" s="15" t="s">
        <v>22</v>
      </c>
      <c r="G11" s="16" t="s">
        <v>36</v>
      </c>
      <c r="H11" s="16" t="s">
        <v>37</v>
      </c>
      <c r="I11" s="13">
        <v>5</v>
      </c>
      <c r="J11" s="15">
        <v>4097</v>
      </c>
      <c r="K11" s="24">
        <v>0.16</v>
      </c>
      <c r="L11" s="14">
        <f>655.52*I11</f>
        <v>3277.6</v>
      </c>
      <c r="M11" s="25">
        <v>0.065</v>
      </c>
      <c r="N11" s="14">
        <f>266.3*I11</f>
        <v>1331.5</v>
      </c>
      <c r="O11" s="26">
        <v>0.007</v>
      </c>
      <c r="P11" s="14">
        <f>28.68*I11</f>
        <v>143.4</v>
      </c>
      <c r="Q11" s="20">
        <f>SUM(P11+N11+L11)</f>
        <v>4752.5</v>
      </c>
    </row>
    <row r="12" s="2" customFormat="1" ht="36" customHeight="1" spans="1:17">
      <c r="A12" s="7"/>
      <c r="B12" s="9" t="s">
        <v>38</v>
      </c>
      <c r="C12" s="10"/>
      <c r="D12" s="10"/>
      <c r="E12" s="11"/>
      <c r="F12" s="7"/>
      <c r="G12" s="7"/>
      <c r="H12" s="7"/>
      <c r="I12" s="23"/>
      <c r="J12" s="7"/>
      <c r="K12" s="7"/>
      <c r="L12" s="7">
        <f>SUM(L13:L26)</f>
        <v>51130.56</v>
      </c>
      <c r="M12" s="7"/>
      <c r="N12" s="7">
        <f>SUM(N13:N26)</f>
        <v>20771.4</v>
      </c>
      <c r="O12" s="7"/>
      <c r="P12" s="7">
        <f>SUM(P13:P26)</f>
        <v>2237.04</v>
      </c>
      <c r="Q12" s="7">
        <f>SUM(Q13:Q26)</f>
        <v>74139</v>
      </c>
    </row>
    <row r="13" s="2" customFormat="1" ht="36" customHeight="1" spans="1:17">
      <c r="A13" s="7">
        <v>6</v>
      </c>
      <c r="B13" s="12" t="s">
        <v>39</v>
      </c>
      <c r="C13" s="13" t="s">
        <v>40</v>
      </c>
      <c r="D13" s="13" t="s">
        <v>35</v>
      </c>
      <c r="E13" s="14">
        <v>22</v>
      </c>
      <c r="F13" s="15" t="s">
        <v>22</v>
      </c>
      <c r="G13" s="16" t="s">
        <v>31</v>
      </c>
      <c r="H13" s="16" t="s">
        <v>24</v>
      </c>
      <c r="I13" s="27">
        <v>7</v>
      </c>
      <c r="J13" s="15">
        <v>4097</v>
      </c>
      <c r="K13" s="24">
        <v>0.16</v>
      </c>
      <c r="L13" s="14">
        <f>655.52*I13</f>
        <v>4588.64</v>
      </c>
      <c r="M13" s="25">
        <v>0.065</v>
      </c>
      <c r="N13" s="14">
        <f>266.3*I13</f>
        <v>1864.1</v>
      </c>
      <c r="O13" s="26">
        <v>0.007</v>
      </c>
      <c r="P13" s="14">
        <f>28.68*I13</f>
        <v>200.76</v>
      </c>
      <c r="Q13" s="20">
        <f>SUM(P13+N13+L13)</f>
        <v>6653.5</v>
      </c>
    </row>
    <row r="14" s="2" customFormat="1" ht="36" customHeight="1" spans="1:17">
      <c r="A14" s="7">
        <v>7</v>
      </c>
      <c r="B14" s="12" t="s">
        <v>39</v>
      </c>
      <c r="C14" s="13" t="s">
        <v>41</v>
      </c>
      <c r="D14" s="13" t="s">
        <v>35</v>
      </c>
      <c r="E14" s="14">
        <v>22</v>
      </c>
      <c r="F14" s="15" t="s">
        <v>22</v>
      </c>
      <c r="G14" s="16" t="s">
        <v>31</v>
      </c>
      <c r="H14" s="16" t="s">
        <v>42</v>
      </c>
      <c r="I14" s="13">
        <v>3</v>
      </c>
      <c r="J14" s="15">
        <v>4097</v>
      </c>
      <c r="K14" s="24">
        <v>0.16</v>
      </c>
      <c r="L14" s="14">
        <f>655.52*I14</f>
        <v>1966.56</v>
      </c>
      <c r="M14" s="25">
        <v>0.065</v>
      </c>
      <c r="N14" s="14">
        <f>266.3*I14</f>
        <v>798.9</v>
      </c>
      <c r="O14" s="26">
        <v>0.007</v>
      </c>
      <c r="P14" s="14">
        <f>28.68*I14</f>
        <v>86.04</v>
      </c>
      <c r="Q14" s="20">
        <f>SUM(P14+N14+L14)</f>
        <v>2851.5</v>
      </c>
    </row>
    <row r="15" s="2" customFormat="1" ht="36" customHeight="1" spans="1:17">
      <c r="A15" s="7">
        <v>8</v>
      </c>
      <c r="B15" s="12" t="s">
        <v>39</v>
      </c>
      <c r="C15" s="13" t="s">
        <v>43</v>
      </c>
      <c r="D15" s="13" t="s">
        <v>35</v>
      </c>
      <c r="E15" s="14">
        <v>22</v>
      </c>
      <c r="F15" s="15" t="s">
        <v>22</v>
      </c>
      <c r="G15" s="16" t="s">
        <v>31</v>
      </c>
      <c r="H15" s="16" t="s">
        <v>24</v>
      </c>
      <c r="I15" s="13">
        <v>7</v>
      </c>
      <c r="J15" s="15">
        <v>4097</v>
      </c>
      <c r="K15" s="24">
        <v>0.16</v>
      </c>
      <c r="L15" s="14">
        <f t="shared" ref="L15:L26" si="5">655.52*I15</f>
        <v>4588.64</v>
      </c>
      <c r="M15" s="25">
        <v>0.065</v>
      </c>
      <c r="N15" s="14">
        <f t="shared" ref="N15:N26" si="6">266.3*I15</f>
        <v>1864.1</v>
      </c>
      <c r="O15" s="26">
        <v>0.007</v>
      </c>
      <c r="P15" s="14">
        <f t="shared" ref="P15:P26" si="7">28.68*I15</f>
        <v>200.76</v>
      </c>
      <c r="Q15" s="20">
        <f t="shared" ref="Q15:Q26" si="8">SUM(P15+N15+L15)</f>
        <v>6653.5</v>
      </c>
    </row>
    <row r="16" s="2" customFormat="1" ht="36" customHeight="1" spans="1:17">
      <c r="A16" s="7">
        <v>9</v>
      </c>
      <c r="B16" s="12" t="s">
        <v>39</v>
      </c>
      <c r="C16" s="13" t="s">
        <v>44</v>
      </c>
      <c r="D16" s="13" t="s">
        <v>35</v>
      </c>
      <c r="E16" s="14">
        <v>21</v>
      </c>
      <c r="F16" s="15" t="s">
        <v>22</v>
      </c>
      <c r="G16" s="16" t="s">
        <v>31</v>
      </c>
      <c r="H16" s="16" t="s">
        <v>45</v>
      </c>
      <c r="I16" s="13">
        <v>2</v>
      </c>
      <c r="J16" s="15">
        <v>4097</v>
      </c>
      <c r="K16" s="24">
        <v>0.16</v>
      </c>
      <c r="L16" s="14">
        <f t="shared" si="5"/>
        <v>1311.04</v>
      </c>
      <c r="M16" s="25">
        <v>0.065</v>
      </c>
      <c r="N16" s="14">
        <f t="shared" si="6"/>
        <v>532.6</v>
      </c>
      <c r="O16" s="26">
        <v>0.007</v>
      </c>
      <c r="P16" s="14">
        <f t="shared" si="7"/>
        <v>57.36</v>
      </c>
      <c r="Q16" s="20">
        <f t="shared" si="8"/>
        <v>1901</v>
      </c>
    </row>
    <row r="17" s="2" customFormat="1" ht="36" customHeight="1" spans="1:17">
      <c r="A17" s="7">
        <v>10</v>
      </c>
      <c r="B17" s="12" t="s">
        <v>39</v>
      </c>
      <c r="C17" s="13" t="s">
        <v>46</v>
      </c>
      <c r="D17" s="13" t="s">
        <v>35</v>
      </c>
      <c r="E17" s="14">
        <v>21</v>
      </c>
      <c r="F17" s="15" t="s">
        <v>22</v>
      </c>
      <c r="G17" s="16" t="s">
        <v>31</v>
      </c>
      <c r="H17" s="16" t="s">
        <v>47</v>
      </c>
      <c r="I17" s="13">
        <v>4</v>
      </c>
      <c r="J17" s="15">
        <v>4097</v>
      </c>
      <c r="K17" s="24">
        <v>0.16</v>
      </c>
      <c r="L17" s="14">
        <f t="shared" si="5"/>
        <v>2622.08</v>
      </c>
      <c r="M17" s="25">
        <v>0.065</v>
      </c>
      <c r="N17" s="14">
        <f t="shared" si="6"/>
        <v>1065.2</v>
      </c>
      <c r="O17" s="26">
        <v>0.007</v>
      </c>
      <c r="P17" s="14">
        <f t="shared" si="7"/>
        <v>114.72</v>
      </c>
      <c r="Q17" s="20">
        <f t="shared" si="8"/>
        <v>3802</v>
      </c>
    </row>
    <row r="18" s="2" customFormat="1" ht="36" customHeight="1" spans="1:17">
      <c r="A18" s="7">
        <v>11</v>
      </c>
      <c r="B18" s="12" t="s">
        <v>39</v>
      </c>
      <c r="C18" s="13" t="s">
        <v>48</v>
      </c>
      <c r="D18" s="13" t="s">
        <v>35</v>
      </c>
      <c r="E18" s="14">
        <v>21</v>
      </c>
      <c r="F18" s="15" t="s">
        <v>22</v>
      </c>
      <c r="G18" s="16" t="s">
        <v>31</v>
      </c>
      <c r="H18" s="16" t="s">
        <v>24</v>
      </c>
      <c r="I18" s="13">
        <v>7</v>
      </c>
      <c r="J18" s="15">
        <v>4097</v>
      </c>
      <c r="K18" s="24">
        <v>0.16</v>
      </c>
      <c r="L18" s="14">
        <f t="shared" si="5"/>
        <v>4588.64</v>
      </c>
      <c r="M18" s="25">
        <v>0.065</v>
      </c>
      <c r="N18" s="14">
        <f t="shared" si="6"/>
        <v>1864.1</v>
      </c>
      <c r="O18" s="26">
        <v>0.007</v>
      </c>
      <c r="P18" s="14">
        <f t="shared" si="7"/>
        <v>200.76</v>
      </c>
      <c r="Q18" s="20">
        <f t="shared" si="8"/>
        <v>6653.5</v>
      </c>
    </row>
    <row r="19" s="2" customFormat="1" ht="36" customHeight="1" spans="1:17">
      <c r="A19" s="7">
        <v>12</v>
      </c>
      <c r="B19" s="12" t="s">
        <v>39</v>
      </c>
      <c r="C19" s="13" t="s">
        <v>49</v>
      </c>
      <c r="D19" s="13" t="s">
        <v>35</v>
      </c>
      <c r="E19" s="14">
        <v>21</v>
      </c>
      <c r="F19" s="15" t="s">
        <v>22</v>
      </c>
      <c r="G19" s="16" t="s">
        <v>31</v>
      </c>
      <c r="H19" s="16" t="s">
        <v>24</v>
      </c>
      <c r="I19" s="13">
        <v>7</v>
      </c>
      <c r="J19" s="15">
        <v>4097</v>
      </c>
      <c r="K19" s="24">
        <v>0.16</v>
      </c>
      <c r="L19" s="14">
        <f t="shared" si="5"/>
        <v>4588.64</v>
      </c>
      <c r="M19" s="25">
        <v>0.065</v>
      </c>
      <c r="N19" s="14">
        <f t="shared" si="6"/>
        <v>1864.1</v>
      </c>
      <c r="O19" s="26">
        <v>0.007</v>
      </c>
      <c r="P19" s="14">
        <f t="shared" si="7"/>
        <v>200.76</v>
      </c>
      <c r="Q19" s="20">
        <f t="shared" si="8"/>
        <v>6653.5</v>
      </c>
    </row>
    <row r="20" s="2" customFormat="1" ht="36" customHeight="1" spans="1:17">
      <c r="A20" s="7">
        <v>13</v>
      </c>
      <c r="B20" s="12" t="s">
        <v>39</v>
      </c>
      <c r="C20" s="13" t="s">
        <v>50</v>
      </c>
      <c r="D20" s="13" t="s">
        <v>35</v>
      </c>
      <c r="E20" s="14">
        <v>22</v>
      </c>
      <c r="F20" s="15" t="s">
        <v>22</v>
      </c>
      <c r="G20" s="16" t="s">
        <v>31</v>
      </c>
      <c r="H20" s="16" t="s">
        <v>24</v>
      </c>
      <c r="I20" s="13">
        <v>7</v>
      </c>
      <c r="J20" s="15">
        <v>4097</v>
      </c>
      <c r="K20" s="24">
        <v>0.16</v>
      </c>
      <c r="L20" s="14">
        <f t="shared" si="5"/>
        <v>4588.64</v>
      </c>
      <c r="M20" s="25">
        <v>0.065</v>
      </c>
      <c r="N20" s="14">
        <f t="shared" si="6"/>
        <v>1864.1</v>
      </c>
      <c r="O20" s="26">
        <v>0.007</v>
      </c>
      <c r="P20" s="14">
        <f t="shared" si="7"/>
        <v>200.76</v>
      </c>
      <c r="Q20" s="20">
        <f t="shared" si="8"/>
        <v>6653.5</v>
      </c>
    </row>
    <row r="21" s="2" customFormat="1" ht="36" customHeight="1" spans="1:17">
      <c r="A21" s="7">
        <v>14</v>
      </c>
      <c r="B21" s="12" t="s">
        <v>39</v>
      </c>
      <c r="C21" s="13" t="s">
        <v>51</v>
      </c>
      <c r="D21" s="13" t="s">
        <v>35</v>
      </c>
      <c r="E21" s="14">
        <v>23</v>
      </c>
      <c r="F21" s="15" t="s">
        <v>22</v>
      </c>
      <c r="G21" s="16" t="s">
        <v>31</v>
      </c>
      <c r="H21" s="16" t="s">
        <v>47</v>
      </c>
      <c r="I21" s="13">
        <v>4</v>
      </c>
      <c r="J21" s="15">
        <v>4097</v>
      </c>
      <c r="K21" s="24">
        <v>0.16</v>
      </c>
      <c r="L21" s="14">
        <f t="shared" si="5"/>
        <v>2622.08</v>
      </c>
      <c r="M21" s="25">
        <v>0.065</v>
      </c>
      <c r="N21" s="14">
        <f t="shared" si="6"/>
        <v>1065.2</v>
      </c>
      <c r="O21" s="26">
        <v>0.007</v>
      </c>
      <c r="P21" s="14">
        <f t="shared" si="7"/>
        <v>114.72</v>
      </c>
      <c r="Q21" s="20">
        <f t="shared" si="8"/>
        <v>3802</v>
      </c>
    </row>
    <row r="22" s="2" customFormat="1" ht="36" customHeight="1" spans="1:17">
      <c r="A22" s="7">
        <v>15</v>
      </c>
      <c r="B22" s="12" t="s">
        <v>39</v>
      </c>
      <c r="C22" s="13" t="s">
        <v>52</v>
      </c>
      <c r="D22" s="13" t="s">
        <v>35</v>
      </c>
      <c r="E22" s="14">
        <v>22</v>
      </c>
      <c r="F22" s="15" t="s">
        <v>22</v>
      </c>
      <c r="G22" s="16" t="s">
        <v>31</v>
      </c>
      <c r="H22" s="16" t="s">
        <v>24</v>
      </c>
      <c r="I22" s="13">
        <v>7</v>
      </c>
      <c r="J22" s="15">
        <v>4097</v>
      </c>
      <c r="K22" s="24">
        <v>0.16</v>
      </c>
      <c r="L22" s="14">
        <f t="shared" si="5"/>
        <v>4588.64</v>
      </c>
      <c r="M22" s="25">
        <v>0.065</v>
      </c>
      <c r="N22" s="14">
        <f t="shared" si="6"/>
        <v>1864.1</v>
      </c>
      <c r="O22" s="26">
        <v>0.007</v>
      </c>
      <c r="P22" s="14">
        <f t="shared" si="7"/>
        <v>200.76</v>
      </c>
      <c r="Q22" s="20">
        <f t="shared" si="8"/>
        <v>6653.5</v>
      </c>
    </row>
    <row r="23" s="2" customFormat="1" ht="36" customHeight="1" spans="1:17">
      <c r="A23" s="7">
        <v>16</v>
      </c>
      <c r="B23" s="12" t="s">
        <v>39</v>
      </c>
      <c r="C23" s="13" t="s">
        <v>53</v>
      </c>
      <c r="D23" s="13" t="s">
        <v>35</v>
      </c>
      <c r="E23" s="14">
        <v>21</v>
      </c>
      <c r="F23" s="15" t="s">
        <v>22</v>
      </c>
      <c r="G23" s="16" t="s">
        <v>31</v>
      </c>
      <c r="H23" s="16" t="s">
        <v>24</v>
      </c>
      <c r="I23" s="13">
        <v>7</v>
      </c>
      <c r="J23" s="15">
        <v>4097</v>
      </c>
      <c r="K23" s="24">
        <v>0.16</v>
      </c>
      <c r="L23" s="14">
        <f t="shared" si="5"/>
        <v>4588.64</v>
      </c>
      <c r="M23" s="25">
        <v>0.065</v>
      </c>
      <c r="N23" s="14">
        <f t="shared" si="6"/>
        <v>1864.1</v>
      </c>
      <c r="O23" s="26">
        <v>0.007</v>
      </c>
      <c r="P23" s="14">
        <f t="shared" si="7"/>
        <v>200.76</v>
      </c>
      <c r="Q23" s="20">
        <f t="shared" si="8"/>
        <v>6653.5</v>
      </c>
    </row>
    <row r="24" s="2" customFormat="1" ht="36" customHeight="1" spans="1:17">
      <c r="A24" s="7">
        <v>17</v>
      </c>
      <c r="B24" s="12" t="s">
        <v>39</v>
      </c>
      <c r="C24" s="13" t="s">
        <v>54</v>
      </c>
      <c r="D24" s="13" t="s">
        <v>35</v>
      </c>
      <c r="E24" s="14">
        <v>22</v>
      </c>
      <c r="F24" s="15" t="s">
        <v>22</v>
      </c>
      <c r="G24" s="16" t="s">
        <v>31</v>
      </c>
      <c r="H24" s="16" t="s">
        <v>24</v>
      </c>
      <c r="I24" s="13">
        <v>7</v>
      </c>
      <c r="J24" s="15">
        <v>4097</v>
      </c>
      <c r="K24" s="24">
        <v>0.16</v>
      </c>
      <c r="L24" s="14">
        <f t="shared" si="5"/>
        <v>4588.64</v>
      </c>
      <c r="M24" s="25">
        <v>0.065</v>
      </c>
      <c r="N24" s="14">
        <f t="shared" si="6"/>
        <v>1864.1</v>
      </c>
      <c r="O24" s="26">
        <v>0.007</v>
      </c>
      <c r="P24" s="14">
        <f t="shared" si="7"/>
        <v>200.76</v>
      </c>
      <c r="Q24" s="20">
        <f t="shared" si="8"/>
        <v>6653.5</v>
      </c>
    </row>
    <row r="25" s="2" customFormat="1" ht="36" customHeight="1" spans="1:17">
      <c r="A25" s="7">
        <v>18</v>
      </c>
      <c r="B25" s="12" t="s">
        <v>39</v>
      </c>
      <c r="C25" s="13" t="s">
        <v>55</v>
      </c>
      <c r="D25" s="13" t="s">
        <v>35</v>
      </c>
      <c r="E25" s="14">
        <v>21</v>
      </c>
      <c r="F25" s="15" t="s">
        <v>22</v>
      </c>
      <c r="G25" s="16" t="s">
        <v>31</v>
      </c>
      <c r="H25" s="16" t="s">
        <v>24</v>
      </c>
      <c r="I25" s="13">
        <v>7</v>
      </c>
      <c r="J25" s="15">
        <v>4097</v>
      </c>
      <c r="K25" s="24">
        <v>0.16</v>
      </c>
      <c r="L25" s="14">
        <f t="shared" si="5"/>
        <v>4588.64</v>
      </c>
      <c r="M25" s="25">
        <v>0.065</v>
      </c>
      <c r="N25" s="14">
        <f t="shared" si="6"/>
        <v>1864.1</v>
      </c>
      <c r="O25" s="26">
        <v>0.007</v>
      </c>
      <c r="P25" s="14">
        <f t="shared" si="7"/>
        <v>200.76</v>
      </c>
      <c r="Q25" s="20">
        <f t="shared" si="8"/>
        <v>6653.5</v>
      </c>
    </row>
    <row r="26" s="2" customFormat="1" ht="36" customHeight="1" spans="1:17">
      <c r="A26" s="7">
        <v>19</v>
      </c>
      <c r="B26" s="12" t="s">
        <v>39</v>
      </c>
      <c r="C26" s="17" t="s">
        <v>56</v>
      </c>
      <c r="D26" s="13" t="s">
        <v>35</v>
      </c>
      <c r="E26" s="18">
        <v>23</v>
      </c>
      <c r="F26" s="15" t="s">
        <v>22</v>
      </c>
      <c r="G26" s="16" t="s">
        <v>31</v>
      </c>
      <c r="H26" s="16" t="s">
        <v>57</v>
      </c>
      <c r="I26" s="27">
        <v>2</v>
      </c>
      <c r="J26" s="15">
        <v>4097</v>
      </c>
      <c r="K26" s="24">
        <v>0.16</v>
      </c>
      <c r="L26" s="14">
        <f t="shared" si="5"/>
        <v>1311.04</v>
      </c>
      <c r="M26" s="25">
        <v>0.065</v>
      </c>
      <c r="N26" s="14">
        <f t="shared" si="6"/>
        <v>532.6</v>
      </c>
      <c r="O26" s="26">
        <v>0.007</v>
      </c>
      <c r="P26" s="14">
        <f t="shared" si="7"/>
        <v>57.36</v>
      </c>
      <c r="Q26" s="20">
        <f t="shared" si="8"/>
        <v>1901</v>
      </c>
    </row>
    <row r="27" s="2" customFormat="1" ht="36" customHeight="1" spans="1:17">
      <c r="A27" s="7"/>
      <c r="B27" s="9" t="s">
        <v>58</v>
      </c>
      <c r="C27" s="10"/>
      <c r="D27" s="10"/>
      <c r="E27" s="11"/>
      <c r="F27" s="7"/>
      <c r="G27" s="7"/>
      <c r="H27" s="7"/>
      <c r="I27" s="23"/>
      <c r="J27" s="7"/>
      <c r="K27" s="7"/>
      <c r="L27" s="7">
        <f>SUM(L28:L36)</f>
        <v>26876.32</v>
      </c>
      <c r="M27" s="7"/>
      <c r="N27" s="7">
        <f>SUM(N28:N36)</f>
        <v>10918.3</v>
      </c>
      <c r="O27" s="7"/>
      <c r="P27" s="7">
        <f>SUM(P28:P36)</f>
        <v>1175.88</v>
      </c>
      <c r="Q27" s="7">
        <f>SUM(Q28:Q36)</f>
        <v>38970.5</v>
      </c>
    </row>
    <row r="28" s="2" customFormat="1" ht="36" customHeight="1" spans="1:17">
      <c r="A28" s="7">
        <v>20</v>
      </c>
      <c r="B28" s="12" t="s">
        <v>59</v>
      </c>
      <c r="C28" s="13" t="s">
        <v>60</v>
      </c>
      <c r="D28" s="13" t="s">
        <v>21</v>
      </c>
      <c r="E28" s="14">
        <v>22</v>
      </c>
      <c r="F28" s="15" t="s">
        <v>22</v>
      </c>
      <c r="G28" s="16" t="s">
        <v>61</v>
      </c>
      <c r="H28" s="19" t="s">
        <v>57</v>
      </c>
      <c r="I28" s="13">
        <v>2</v>
      </c>
      <c r="J28" s="15">
        <v>4097</v>
      </c>
      <c r="K28" s="24">
        <v>0.16</v>
      </c>
      <c r="L28" s="14">
        <f t="shared" ref="L27:L36" si="9">655.52*I28</f>
        <v>1311.04</v>
      </c>
      <c r="M28" s="25">
        <v>0.065</v>
      </c>
      <c r="N28" s="14">
        <f t="shared" ref="N27:N36" si="10">266.3*I28</f>
        <v>532.6</v>
      </c>
      <c r="O28" s="26">
        <v>0.007</v>
      </c>
      <c r="P28" s="14">
        <f t="shared" ref="P27:P36" si="11">28.68*I28</f>
        <v>57.36</v>
      </c>
      <c r="Q28" s="20">
        <f t="shared" ref="Q27:Q36" si="12">SUM(P28+N28+L28)</f>
        <v>1901</v>
      </c>
    </row>
    <row r="29" s="2" customFormat="1" ht="36" customHeight="1" spans="1:17">
      <c r="A29" s="7">
        <v>21</v>
      </c>
      <c r="B29" s="12" t="s">
        <v>59</v>
      </c>
      <c r="C29" s="13" t="s">
        <v>62</v>
      </c>
      <c r="D29" s="13" t="s">
        <v>35</v>
      </c>
      <c r="E29" s="14">
        <v>21</v>
      </c>
      <c r="F29" s="15" t="s">
        <v>22</v>
      </c>
      <c r="G29" s="16" t="s">
        <v>63</v>
      </c>
      <c r="H29" s="16" t="s">
        <v>64</v>
      </c>
      <c r="I29" s="13">
        <v>6</v>
      </c>
      <c r="J29" s="15">
        <v>4097</v>
      </c>
      <c r="K29" s="24">
        <v>0.16</v>
      </c>
      <c r="L29" s="14">
        <f t="shared" si="9"/>
        <v>3933.12</v>
      </c>
      <c r="M29" s="25">
        <v>0.065</v>
      </c>
      <c r="N29" s="14">
        <f t="shared" si="10"/>
        <v>1597.8</v>
      </c>
      <c r="O29" s="26">
        <v>0.007</v>
      </c>
      <c r="P29" s="14">
        <f t="shared" si="11"/>
        <v>172.08</v>
      </c>
      <c r="Q29" s="20">
        <f t="shared" si="12"/>
        <v>5703</v>
      </c>
    </row>
    <row r="30" s="2" customFormat="1" ht="36" customHeight="1" spans="1:17">
      <c r="A30" s="7">
        <v>22</v>
      </c>
      <c r="B30" s="12" t="s">
        <v>59</v>
      </c>
      <c r="C30" s="13" t="s">
        <v>65</v>
      </c>
      <c r="D30" s="13" t="s">
        <v>35</v>
      </c>
      <c r="E30" s="14">
        <v>23</v>
      </c>
      <c r="F30" s="15" t="s">
        <v>22</v>
      </c>
      <c r="G30" s="16" t="s">
        <v>66</v>
      </c>
      <c r="H30" s="16" t="s">
        <v>67</v>
      </c>
      <c r="I30" s="13">
        <v>3</v>
      </c>
      <c r="J30" s="15">
        <v>4097</v>
      </c>
      <c r="K30" s="24">
        <v>0.16</v>
      </c>
      <c r="L30" s="14">
        <f t="shared" si="9"/>
        <v>1966.56</v>
      </c>
      <c r="M30" s="25">
        <v>0.065</v>
      </c>
      <c r="N30" s="14">
        <f t="shared" si="10"/>
        <v>798.9</v>
      </c>
      <c r="O30" s="26">
        <v>0.007</v>
      </c>
      <c r="P30" s="14">
        <f t="shared" si="11"/>
        <v>86.04</v>
      </c>
      <c r="Q30" s="20">
        <f t="shared" si="12"/>
        <v>2851.5</v>
      </c>
    </row>
    <row r="31" s="2" customFormat="1" ht="36" customHeight="1" spans="1:17">
      <c r="A31" s="7">
        <v>23</v>
      </c>
      <c r="B31" s="12" t="s">
        <v>59</v>
      </c>
      <c r="C31" s="13" t="s">
        <v>68</v>
      </c>
      <c r="D31" s="13" t="s">
        <v>35</v>
      </c>
      <c r="E31" s="14">
        <v>25</v>
      </c>
      <c r="F31" s="15" t="s">
        <v>22</v>
      </c>
      <c r="G31" s="16" t="s">
        <v>69</v>
      </c>
      <c r="H31" s="16" t="s">
        <v>24</v>
      </c>
      <c r="I31" s="13">
        <v>7</v>
      </c>
      <c r="J31" s="15">
        <v>4097</v>
      </c>
      <c r="K31" s="24">
        <v>0.16</v>
      </c>
      <c r="L31" s="14">
        <f t="shared" si="9"/>
        <v>4588.64</v>
      </c>
      <c r="M31" s="25">
        <v>0.065</v>
      </c>
      <c r="N31" s="14">
        <f t="shared" si="10"/>
        <v>1864.1</v>
      </c>
      <c r="O31" s="26">
        <v>0.007</v>
      </c>
      <c r="P31" s="14">
        <f t="shared" si="11"/>
        <v>200.76</v>
      </c>
      <c r="Q31" s="20">
        <f t="shared" si="12"/>
        <v>6653.5</v>
      </c>
    </row>
    <row r="32" s="2" customFormat="1" ht="36" customHeight="1" spans="1:17">
      <c r="A32" s="7">
        <v>24</v>
      </c>
      <c r="B32" s="12" t="s">
        <v>59</v>
      </c>
      <c r="C32" s="13" t="s">
        <v>70</v>
      </c>
      <c r="D32" s="13" t="s">
        <v>35</v>
      </c>
      <c r="E32" s="14">
        <v>23</v>
      </c>
      <c r="F32" s="15" t="s">
        <v>22</v>
      </c>
      <c r="G32" s="16" t="s">
        <v>71</v>
      </c>
      <c r="H32" s="16" t="s">
        <v>24</v>
      </c>
      <c r="I32" s="13">
        <v>7</v>
      </c>
      <c r="J32" s="15">
        <v>4097</v>
      </c>
      <c r="K32" s="24">
        <v>0.16</v>
      </c>
      <c r="L32" s="14">
        <f t="shared" si="9"/>
        <v>4588.64</v>
      </c>
      <c r="M32" s="25">
        <v>0.065</v>
      </c>
      <c r="N32" s="14">
        <f t="shared" si="10"/>
        <v>1864.1</v>
      </c>
      <c r="O32" s="26">
        <v>0.007</v>
      </c>
      <c r="P32" s="14">
        <f t="shared" si="11"/>
        <v>200.76</v>
      </c>
      <c r="Q32" s="20">
        <f t="shared" si="12"/>
        <v>6653.5</v>
      </c>
    </row>
    <row r="33" s="2" customFormat="1" ht="36" customHeight="1" spans="1:17">
      <c r="A33" s="7">
        <v>25</v>
      </c>
      <c r="B33" s="12" t="s">
        <v>59</v>
      </c>
      <c r="C33" s="13" t="s">
        <v>72</v>
      </c>
      <c r="D33" s="13" t="s">
        <v>21</v>
      </c>
      <c r="E33" s="14">
        <v>23</v>
      </c>
      <c r="F33" s="15" t="s">
        <v>22</v>
      </c>
      <c r="G33" s="16" t="s">
        <v>73</v>
      </c>
      <c r="H33" s="16" t="s">
        <v>74</v>
      </c>
      <c r="I33" s="27">
        <v>6</v>
      </c>
      <c r="J33" s="15">
        <v>4097</v>
      </c>
      <c r="K33" s="24">
        <v>0.16</v>
      </c>
      <c r="L33" s="14">
        <f t="shared" si="9"/>
        <v>3933.12</v>
      </c>
      <c r="M33" s="25">
        <v>0.065</v>
      </c>
      <c r="N33" s="14">
        <f t="shared" si="10"/>
        <v>1597.8</v>
      </c>
      <c r="O33" s="26">
        <v>0.007</v>
      </c>
      <c r="P33" s="14">
        <f t="shared" si="11"/>
        <v>172.08</v>
      </c>
      <c r="Q33" s="20">
        <f t="shared" si="12"/>
        <v>5703</v>
      </c>
    </row>
    <row r="34" s="2" customFormat="1" ht="36" customHeight="1" spans="1:17">
      <c r="A34" s="7">
        <v>26</v>
      </c>
      <c r="B34" s="12" t="s">
        <v>59</v>
      </c>
      <c r="C34" s="13" t="s">
        <v>75</v>
      </c>
      <c r="D34" s="13" t="s">
        <v>21</v>
      </c>
      <c r="E34" s="14">
        <v>23</v>
      </c>
      <c r="F34" s="15" t="s">
        <v>22</v>
      </c>
      <c r="G34" s="16" t="s">
        <v>76</v>
      </c>
      <c r="H34" s="16" t="s">
        <v>77</v>
      </c>
      <c r="I34" s="27">
        <v>2</v>
      </c>
      <c r="J34" s="15">
        <v>4097</v>
      </c>
      <c r="K34" s="24">
        <v>0.16</v>
      </c>
      <c r="L34" s="14">
        <f t="shared" si="9"/>
        <v>1311.04</v>
      </c>
      <c r="M34" s="25">
        <v>0.065</v>
      </c>
      <c r="N34" s="14">
        <f t="shared" si="10"/>
        <v>532.6</v>
      </c>
      <c r="O34" s="26">
        <v>0.007</v>
      </c>
      <c r="P34" s="14">
        <f t="shared" si="11"/>
        <v>57.36</v>
      </c>
      <c r="Q34" s="20">
        <f t="shared" si="12"/>
        <v>1901</v>
      </c>
    </row>
    <row r="35" s="2" customFormat="1" ht="36" customHeight="1" spans="1:17">
      <c r="A35" s="7">
        <v>27</v>
      </c>
      <c r="B35" s="12" t="s">
        <v>59</v>
      </c>
      <c r="C35" s="13" t="s">
        <v>78</v>
      </c>
      <c r="D35" s="13" t="s">
        <v>21</v>
      </c>
      <c r="E35" s="14">
        <v>23</v>
      </c>
      <c r="F35" s="15" t="s">
        <v>22</v>
      </c>
      <c r="G35" s="16" t="s">
        <v>79</v>
      </c>
      <c r="H35" s="16" t="s">
        <v>80</v>
      </c>
      <c r="I35" s="27">
        <v>5</v>
      </c>
      <c r="J35" s="15">
        <v>4097</v>
      </c>
      <c r="K35" s="24">
        <v>0.16</v>
      </c>
      <c r="L35" s="14">
        <f t="shared" si="9"/>
        <v>3277.6</v>
      </c>
      <c r="M35" s="25">
        <v>0.065</v>
      </c>
      <c r="N35" s="14">
        <f t="shared" si="10"/>
        <v>1331.5</v>
      </c>
      <c r="O35" s="26">
        <v>0.007</v>
      </c>
      <c r="P35" s="14">
        <f t="shared" si="11"/>
        <v>143.4</v>
      </c>
      <c r="Q35" s="20">
        <f t="shared" si="12"/>
        <v>4752.5</v>
      </c>
    </row>
    <row r="36" s="2" customFormat="1" ht="36" customHeight="1" spans="1:17">
      <c r="A36" s="7">
        <v>28</v>
      </c>
      <c r="B36" s="12" t="s">
        <v>59</v>
      </c>
      <c r="C36" s="13" t="s">
        <v>81</v>
      </c>
      <c r="D36" s="13" t="s">
        <v>21</v>
      </c>
      <c r="E36" s="14">
        <v>23</v>
      </c>
      <c r="F36" s="15" t="s">
        <v>22</v>
      </c>
      <c r="G36" s="16" t="s">
        <v>82</v>
      </c>
      <c r="H36" s="16" t="s">
        <v>27</v>
      </c>
      <c r="I36" s="27">
        <v>3</v>
      </c>
      <c r="J36" s="15">
        <v>4097</v>
      </c>
      <c r="K36" s="24">
        <v>0.16</v>
      </c>
      <c r="L36" s="14">
        <f t="shared" si="9"/>
        <v>1966.56</v>
      </c>
      <c r="M36" s="25">
        <v>0.065</v>
      </c>
      <c r="N36" s="14">
        <f t="shared" si="10"/>
        <v>798.9</v>
      </c>
      <c r="O36" s="26">
        <v>0.007</v>
      </c>
      <c r="P36" s="14">
        <f t="shared" si="11"/>
        <v>86.04</v>
      </c>
      <c r="Q36" s="20">
        <f t="shared" si="12"/>
        <v>2851.5</v>
      </c>
    </row>
    <row r="37" s="2" customFormat="1" ht="36" customHeight="1" spans="1:17">
      <c r="A37" s="7"/>
      <c r="B37" s="9" t="s">
        <v>83</v>
      </c>
      <c r="C37" s="10"/>
      <c r="D37" s="10"/>
      <c r="E37" s="11"/>
      <c r="F37" s="7"/>
      <c r="G37" s="7"/>
      <c r="H37" s="7"/>
      <c r="I37" s="23"/>
      <c r="J37" s="7"/>
      <c r="K37" s="7"/>
      <c r="L37" s="7">
        <f>SUM(L38:L38)</f>
        <v>4588.64</v>
      </c>
      <c r="M37" s="7"/>
      <c r="N37" s="7">
        <f t="shared" ref="L37:Q37" si="13">SUM(N38:N38)</f>
        <v>1864.1</v>
      </c>
      <c r="O37" s="7"/>
      <c r="P37" s="7">
        <f t="shared" si="13"/>
        <v>200.76</v>
      </c>
      <c r="Q37" s="7">
        <f t="shared" si="13"/>
        <v>6653.5</v>
      </c>
    </row>
    <row r="38" s="2" customFormat="1" ht="36" customHeight="1" spans="1:17">
      <c r="A38" s="7">
        <v>29</v>
      </c>
      <c r="B38" s="12" t="s">
        <v>84</v>
      </c>
      <c r="C38" s="13" t="s">
        <v>85</v>
      </c>
      <c r="D38" s="13" t="s">
        <v>21</v>
      </c>
      <c r="E38" s="14">
        <v>22</v>
      </c>
      <c r="F38" s="15" t="s">
        <v>22</v>
      </c>
      <c r="G38" s="16" t="s">
        <v>86</v>
      </c>
      <c r="H38" s="16" t="s">
        <v>24</v>
      </c>
      <c r="I38" s="13">
        <v>7</v>
      </c>
      <c r="J38" s="15">
        <v>4097</v>
      </c>
      <c r="K38" s="24">
        <v>0.16</v>
      </c>
      <c r="L38" s="14">
        <f>655.52*I38</f>
        <v>4588.64</v>
      </c>
      <c r="M38" s="25">
        <v>0.065</v>
      </c>
      <c r="N38" s="14">
        <f>266.3*I38</f>
        <v>1864.1</v>
      </c>
      <c r="O38" s="26">
        <v>0.007</v>
      </c>
      <c r="P38" s="14">
        <f>28.68*I38</f>
        <v>200.76</v>
      </c>
      <c r="Q38" s="20">
        <f>SUM(P38+N38+L38)</f>
        <v>6653.5</v>
      </c>
    </row>
    <row r="39" s="2" customFormat="1" ht="36" customHeight="1" spans="1:17">
      <c r="A39" s="7"/>
      <c r="B39" s="9" t="s">
        <v>87</v>
      </c>
      <c r="C39" s="10"/>
      <c r="D39" s="10"/>
      <c r="E39" s="11"/>
      <c r="F39" s="7"/>
      <c r="G39" s="7"/>
      <c r="H39" s="7"/>
      <c r="I39" s="23"/>
      <c r="J39" s="7"/>
      <c r="K39" s="7"/>
      <c r="L39" s="7">
        <f t="shared" ref="L39:Q39" si="14">SUM(L40:L41)</f>
        <v>9177.28</v>
      </c>
      <c r="M39" s="7"/>
      <c r="N39" s="7">
        <f t="shared" si="14"/>
        <v>3728.2</v>
      </c>
      <c r="O39" s="7"/>
      <c r="P39" s="7">
        <f t="shared" si="14"/>
        <v>401.52</v>
      </c>
      <c r="Q39" s="7">
        <f t="shared" si="14"/>
        <v>13307</v>
      </c>
    </row>
    <row r="40" s="2" customFormat="1" ht="36" customHeight="1" spans="1:17">
      <c r="A40" s="7">
        <v>30</v>
      </c>
      <c r="B40" s="12" t="s">
        <v>88</v>
      </c>
      <c r="C40" s="13" t="s">
        <v>89</v>
      </c>
      <c r="D40" s="13" t="s">
        <v>21</v>
      </c>
      <c r="E40" s="14">
        <v>22</v>
      </c>
      <c r="F40" s="15" t="s">
        <v>22</v>
      </c>
      <c r="G40" s="16" t="s">
        <v>90</v>
      </c>
      <c r="H40" s="16" t="s">
        <v>24</v>
      </c>
      <c r="I40" s="13">
        <v>7</v>
      </c>
      <c r="J40" s="15">
        <v>4097</v>
      </c>
      <c r="K40" s="24">
        <v>0.16</v>
      </c>
      <c r="L40" s="14">
        <f>655.52*I40</f>
        <v>4588.64</v>
      </c>
      <c r="M40" s="25">
        <v>0.065</v>
      </c>
      <c r="N40" s="14">
        <f>266.3*I40</f>
        <v>1864.1</v>
      </c>
      <c r="O40" s="26">
        <v>0.007</v>
      </c>
      <c r="P40" s="14">
        <f>28.68*I40</f>
        <v>200.76</v>
      </c>
      <c r="Q40" s="20">
        <f>SUM(P40+N40+L40)</f>
        <v>6653.5</v>
      </c>
    </row>
    <row r="41" s="2" customFormat="1" ht="36" customHeight="1" spans="1:17">
      <c r="A41" s="7">
        <v>31</v>
      </c>
      <c r="B41" s="12" t="s">
        <v>88</v>
      </c>
      <c r="C41" s="13" t="s">
        <v>91</v>
      </c>
      <c r="D41" s="13" t="s">
        <v>21</v>
      </c>
      <c r="E41" s="14">
        <v>22</v>
      </c>
      <c r="F41" s="15" t="s">
        <v>22</v>
      </c>
      <c r="G41" s="16" t="s">
        <v>92</v>
      </c>
      <c r="H41" s="19" t="s">
        <v>24</v>
      </c>
      <c r="I41" s="27">
        <v>7</v>
      </c>
      <c r="J41" s="15">
        <v>4097</v>
      </c>
      <c r="K41" s="24">
        <v>0.16</v>
      </c>
      <c r="L41" s="14">
        <f>655.52*I41</f>
        <v>4588.64</v>
      </c>
      <c r="M41" s="25">
        <v>0.065</v>
      </c>
      <c r="N41" s="14">
        <f>266.3*I41</f>
        <v>1864.1</v>
      </c>
      <c r="O41" s="26">
        <v>0.007</v>
      </c>
      <c r="P41" s="14">
        <f>28.68*I41</f>
        <v>200.76</v>
      </c>
      <c r="Q41" s="20">
        <f>SUM(P41+N41+L41)</f>
        <v>6653.5</v>
      </c>
    </row>
    <row r="42" s="2" customFormat="1" ht="36" customHeight="1" spans="1:17">
      <c r="A42" s="7"/>
      <c r="B42" s="9" t="s">
        <v>93</v>
      </c>
      <c r="C42" s="10"/>
      <c r="D42" s="10"/>
      <c r="E42" s="11"/>
      <c r="F42" s="7"/>
      <c r="G42" s="7"/>
      <c r="H42" s="7"/>
      <c r="I42" s="23"/>
      <c r="J42" s="7"/>
      <c r="K42" s="7"/>
      <c r="L42" s="7">
        <f>SUM(L43)</f>
        <v>1966.56</v>
      </c>
      <c r="M42" s="7"/>
      <c r="N42" s="7">
        <f>SUM(N43)</f>
        <v>798.9</v>
      </c>
      <c r="O42" s="7"/>
      <c r="P42" s="7">
        <f>SUM(P43)</f>
        <v>86.04</v>
      </c>
      <c r="Q42" s="7">
        <f>SUM(Q43)</f>
        <v>2851.5</v>
      </c>
    </row>
    <row r="43" s="2" customFormat="1" ht="36" customHeight="1" spans="1:17">
      <c r="A43" s="7">
        <v>32</v>
      </c>
      <c r="B43" s="12" t="s">
        <v>94</v>
      </c>
      <c r="C43" s="13" t="s">
        <v>95</v>
      </c>
      <c r="D43" s="13" t="s">
        <v>35</v>
      </c>
      <c r="E43" s="14">
        <v>22</v>
      </c>
      <c r="F43" s="15" t="s">
        <v>22</v>
      </c>
      <c r="G43" s="16" t="s">
        <v>96</v>
      </c>
      <c r="H43" s="16" t="s">
        <v>27</v>
      </c>
      <c r="I43" s="13">
        <v>3</v>
      </c>
      <c r="J43" s="15">
        <v>4097</v>
      </c>
      <c r="K43" s="24">
        <v>0.16</v>
      </c>
      <c r="L43" s="14">
        <f t="shared" ref="L43:L47" si="15">655.52*I43</f>
        <v>1966.56</v>
      </c>
      <c r="M43" s="25">
        <v>0.065</v>
      </c>
      <c r="N43" s="14">
        <f t="shared" ref="N43:N47" si="16">266.3*I43</f>
        <v>798.9</v>
      </c>
      <c r="O43" s="26">
        <v>0.007</v>
      </c>
      <c r="P43" s="14">
        <f t="shared" ref="P43:P47" si="17">28.68*I43</f>
        <v>86.04</v>
      </c>
      <c r="Q43" s="20">
        <f t="shared" ref="Q43:Q47" si="18">SUM(P43+N43+L43)</f>
        <v>2851.5</v>
      </c>
    </row>
    <row r="44" s="2" customFormat="1" ht="36" customHeight="1" spans="1:17">
      <c r="A44" s="7"/>
      <c r="B44" s="9" t="s">
        <v>97</v>
      </c>
      <c r="C44" s="10"/>
      <c r="D44" s="10"/>
      <c r="E44" s="11"/>
      <c r="F44" s="7"/>
      <c r="G44" s="7"/>
      <c r="H44" s="7"/>
      <c r="I44" s="23"/>
      <c r="J44" s="7"/>
      <c r="K44" s="7"/>
      <c r="L44" s="7">
        <f t="shared" ref="L44:Q44" si="19">SUM(L45)</f>
        <v>4588.64</v>
      </c>
      <c r="M44" s="7"/>
      <c r="N44" s="7">
        <f t="shared" si="19"/>
        <v>1864.1</v>
      </c>
      <c r="O44" s="7"/>
      <c r="P44" s="7">
        <f t="shared" si="19"/>
        <v>200.76</v>
      </c>
      <c r="Q44" s="7">
        <f t="shared" si="19"/>
        <v>6653.5</v>
      </c>
    </row>
    <row r="45" s="2" customFormat="1" ht="36" customHeight="1" spans="1:17">
      <c r="A45" s="7">
        <v>33</v>
      </c>
      <c r="B45" s="12" t="s">
        <v>98</v>
      </c>
      <c r="C45" s="13" t="s">
        <v>99</v>
      </c>
      <c r="D45" s="13" t="s">
        <v>35</v>
      </c>
      <c r="E45" s="14">
        <v>22</v>
      </c>
      <c r="F45" s="15" t="s">
        <v>22</v>
      </c>
      <c r="G45" s="16" t="s">
        <v>100</v>
      </c>
      <c r="H45" s="16" t="s">
        <v>24</v>
      </c>
      <c r="I45" s="13">
        <v>7</v>
      </c>
      <c r="J45" s="15">
        <v>4097</v>
      </c>
      <c r="K45" s="24">
        <v>0.16</v>
      </c>
      <c r="L45" s="14">
        <f t="shared" si="15"/>
        <v>4588.64</v>
      </c>
      <c r="M45" s="25">
        <v>0.065</v>
      </c>
      <c r="N45" s="14">
        <f t="shared" si="16"/>
        <v>1864.1</v>
      </c>
      <c r="O45" s="26">
        <v>0.007</v>
      </c>
      <c r="P45" s="14">
        <f t="shared" si="17"/>
        <v>200.76</v>
      </c>
      <c r="Q45" s="20">
        <f t="shared" si="18"/>
        <v>6653.5</v>
      </c>
    </row>
    <row r="46" s="2" customFormat="1" ht="36" customHeight="1" spans="1:17">
      <c r="A46" s="7"/>
      <c r="B46" s="9" t="s">
        <v>101</v>
      </c>
      <c r="C46" s="10"/>
      <c r="D46" s="10"/>
      <c r="E46" s="11"/>
      <c r="F46" s="7"/>
      <c r="G46" s="7"/>
      <c r="H46" s="7"/>
      <c r="I46" s="23"/>
      <c r="J46" s="7"/>
      <c r="K46" s="7"/>
      <c r="L46" s="7">
        <f t="shared" ref="L46:Q46" si="20">SUM(L47)</f>
        <v>1311.04</v>
      </c>
      <c r="M46" s="7"/>
      <c r="N46" s="7">
        <f t="shared" si="20"/>
        <v>532.6</v>
      </c>
      <c r="O46" s="7"/>
      <c r="P46" s="7">
        <f t="shared" si="20"/>
        <v>57.36</v>
      </c>
      <c r="Q46" s="7">
        <f t="shared" si="20"/>
        <v>1901</v>
      </c>
    </row>
    <row r="47" s="2" customFormat="1" ht="36" customHeight="1" spans="1:17">
      <c r="A47" s="7">
        <v>34</v>
      </c>
      <c r="B47" s="12" t="s">
        <v>102</v>
      </c>
      <c r="C47" s="13" t="s">
        <v>103</v>
      </c>
      <c r="D47" s="13" t="s">
        <v>21</v>
      </c>
      <c r="E47" s="14">
        <v>23</v>
      </c>
      <c r="F47" s="15" t="s">
        <v>22</v>
      </c>
      <c r="G47" s="16" t="s">
        <v>104</v>
      </c>
      <c r="H47" s="16" t="s">
        <v>77</v>
      </c>
      <c r="I47" s="13">
        <v>2</v>
      </c>
      <c r="J47" s="15">
        <v>4097</v>
      </c>
      <c r="K47" s="24">
        <v>0.16</v>
      </c>
      <c r="L47" s="14">
        <f t="shared" si="15"/>
        <v>1311.04</v>
      </c>
      <c r="M47" s="25">
        <v>0.065</v>
      </c>
      <c r="N47" s="14">
        <f t="shared" si="16"/>
        <v>532.6</v>
      </c>
      <c r="O47" s="26">
        <v>0.007</v>
      </c>
      <c r="P47" s="14">
        <f t="shared" si="17"/>
        <v>57.36</v>
      </c>
      <c r="Q47" s="20">
        <f t="shared" si="18"/>
        <v>1901</v>
      </c>
    </row>
    <row r="48" s="2" customFormat="1" ht="36" customHeight="1" spans="1:17">
      <c r="A48" s="7"/>
      <c r="B48" s="9" t="s">
        <v>105</v>
      </c>
      <c r="C48" s="10"/>
      <c r="D48" s="10"/>
      <c r="E48" s="11"/>
      <c r="F48" s="7"/>
      <c r="G48" s="7"/>
      <c r="H48" s="7"/>
      <c r="I48" s="23"/>
      <c r="J48" s="7"/>
      <c r="K48" s="7"/>
      <c r="L48" s="7">
        <f t="shared" ref="L48:Q48" si="21">SUM(L49)</f>
        <v>655.52</v>
      </c>
      <c r="M48" s="7"/>
      <c r="N48" s="7">
        <f t="shared" si="21"/>
        <v>266.3</v>
      </c>
      <c r="O48" s="7"/>
      <c r="P48" s="7">
        <f t="shared" si="21"/>
        <v>28.68</v>
      </c>
      <c r="Q48" s="7">
        <f t="shared" si="21"/>
        <v>950.5</v>
      </c>
    </row>
    <row r="49" s="2" customFormat="1" ht="36" customHeight="1" spans="1:17">
      <c r="A49" s="7">
        <v>35</v>
      </c>
      <c r="B49" s="12" t="s">
        <v>106</v>
      </c>
      <c r="C49" s="13" t="s">
        <v>107</v>
      </c>
      <c r="D49" s="13" t="s">
        <v>35</v>
      </c>
      <c r="E49" s="14">
        <v>23</v>
      </c>
      <c r="F49" s="15" t="s">
        <v>22</v>
      </c>
      <c r="G49" s="16" t="s">
        <v>108</v>
      </c>
      <c r="H49" s="16">
        <v>2025.04</v>
      </c>
      <c r="I49" s="13">
        <v>1</v>
      </c>
      <c r="J49" s="15">
        <v>4097</v>
      </c>
      <c r="K49" s="24">
        <v>0.16</v>
      </c>
      <c r="L49" s="14">
        <f t="shared" ref="L49:L53" si="22">655.52*I49</f>
        <v>655.52</v>
      </c>
      <c r="M49" s="25">
        <v>0.065</v>
      </c>
      <c r="N49" s="14">
        <f t="shared" ref="N49:N53" si="23">266.3*I49</f>
        <v>266.3</v>
      </c>
      <c r="O49" s="26">
        <v>0.007</v>
      </c>
      <c r="P49" s="14">
        <f t="shared" ref="P49:P53" si="24">28.68*I49</f>
        <v>28.68</v>
      </c>
      <c r="Q49" s="20">
        <f t="shared" ref="Q49:Q53" si="25">SUM(P49+N49+L49)</f>
        <v>950.5</v>
      </c>
    </row>
    <row r="50" s="2" customFormat="1" ht="36" customHeight="1" spans="1:17">
      <c r="A50" s="7"/>
      <c r="B50" s="9" t="s">
        <v>109</v>
      </c>
      <c r="C50" s="10"/>
      <c r="D50" s="10"/>
      <c r="E50" s="11"/>
      <c r="F50" s="7"/>
      <c r="G50" s="7"/>
      <c r="H50" s="7"/>
      <c r="I50" s="23"/>
      <c r="J50" s="7"/>
      <c r="K50" s="7"/>
      <c r="L50" s="7">
        <f t="shared" ref="L50:Q50" si="26">SUM(L51)</f>
        <v>2622.08</v>
      </c>
      <c r="M50" s="7"/>
      <c r="N50" s="7">
        <f t="shared" si="26"/>
        <v>1065.2</v>
      </c>
      <c r="O50" s="7"/>
      <c r="P50" s="7">
        <f t="shared" si="26"/>
        <v>114.72</v>
      </c>
      <c r="Q50" s="7">
        <f t="shared" si="26"/>
        <v>3802</v>
      </c>
    </row>
    <row r="51" s="2" customFormat="1" ht="36" customHeight="1" spans="1:17">
      <c r="A51" s="7">
        <v>36</v>
      </c>
      <c r="B51" s="12" t="s">
        <v>110</v>
      </c>
      <c r="C51" s="13" t="s">
        <v>111</v>
      </c>
      <c r="D51" s="13" t="s">
        <v>21</v>
      </c>
      <c r="E51" s="14">
        <v>22</v>
      </c>
      <c r="F51" s="15" t="s">
        <v>22</v>
      </c>
      <c r="G51" s="16" t="s">
        <v>73</v>
      </c>
      <c r="H51" s="16" t="s">
        <v>112</v>
      </c>
      <c r="I51" s="13">
        <v>4</v>
      </c>
      <c r="J51" s="15">
        <v>4097</v>
      </c>
      <c r="K51" s="24">
        <v>0.16</v>
      </c>
      <c r="L51" s="14">
        <f t="shared" si="22"/>
        <v>2622.08</v>
      </c>
      <c r="M51" s="25">
        <v>0.065</v>
      </c>
      <c r="N51" s="14">
        <f t="shared" si="23"/>
        <v>1065.2</v>
      </c>
      <c r="O51" s="26">
        <v>0.007</v>
      </c>
      <c r="P51" s="14">
        <f t="shared" si="24"/>
        <v>114.72</v>
      </c>
      <c r="Q51" s="20">
        <f t="shared" si="25"/>
        <v>3802</v>
      </c>
    </row>
    <row r="52" s="2" customFormat="1" ht="36" customHeight="1" spans="1:17">
      <c r="A52" s="7"/>
      <c r="B52" s="9" t="s">
        <v>113</v>
      </c>
      <c r="C52" s="10"/>
      <c r="D52" s="10"/>
      <c r="E52" s="11"/>
      <c r="F52" s="7"/>
      <c r="G52" s="7"/>
      <c r="H52" s="7"/>
      <c r="I52" s="23"/>
      <c r="J52" s="7"/>
      <c r="K52" s="7"/>
      <c r="L52" s="7">
        <f t="shared" ref="L52:Q52" si="27">SUM(L53)</f>
        <v>4588.64</v>
      </c>
      <c r="M52" s="7"/>
      <c r="N52" s="7">
        <f t="shared" si="27"/>
        <v>1864.1</v>
      </c>
      <c r="O52" s="7"/>
      <c r="P52" s="7">
        <f t="shared" si="27"/>
        <v>200.76</v>
      </c>
      <c r="Q52" s="7">
        <f t="shared" si="27"/>
        <v>6653.5</v>
      </c>
    </row>
    <row r="53" s="2" customFormat="1" ht="36" customHeight="1" spans="1:17">
      <c r="A53" s="7">
        <v>37</v>
      </c>
      <c r="B53" s="12" t="s">
        <v>114</v>
      </c>
      <c r="C53" s="13" t="s">
        <v>115</v>
      </c>
      <c r="D53" s="13" t="s">
        <v>21</v>
      </c>
      <c r="E53" s="14">
        <v>22</v>
      </c>
      <c r="F53" s="15" t="s">
        <v>22</v>
      </c>
      <c r="G53" s="16" t="s">
        <v>116</v>
      </c>
      <c r="H53" s="16" t="s">
        <v>24</v>
      </c>
      <c r="I53" s="13">
        <v>7</v>
      </c>
      <c r="J53" s="15">
        <v>4097</v>
      </c>
      <c r="K53" s="24">
        <v>0.16</v>
      </c>
      <c r="L53" s="14">
        <f t="shared" si="22"/>
        <v>4588.64</v>
      </c>
      <c r="M53" s="25">
        <v>0.065</v>
      </c>
      <c r="N53" s="14">
        <f t="shared" si="23"/>
        <v>1864.1</v>
      </c>
      <c r="O53" s="26">
        <v>0.007</v>
      </c>
      <c r="P53" s="14">
        <f t="shared" si="24"/>
        <v>200.76</v>
      </c>
      <c r="Q53" s="20">
        <f t="shared" si="25"/>
        <v>6653.5</v>
      </c>
    </row>
    <row r="54" s="2" customFormat="1" ht="36" customHeight="1" spans="1:17">
      <c r="A54" s="20" t="s">
        <v>117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30"/>
    </row>
    <row r="55" ht="55" customHeight="1" spans="1:16">
      <c r="A55" s="21" t="s">
        <v>118</v>
      </c>
      <c r="C55" s="3"/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</row>
    <row r="56" ht="23" customHeight="1" spans="2:12">
      <c r="B56" s="3" t="s">
        <v>119</v>
      </c>
      <c r="L56" s="1" t="s">
        <v>120</v>
      </c>
    </row>
  </sheetData>
  <protectedRanges>
    <protectedRange sqref="C6:C7" name="区域1_7_1_1"/>
  </protectedRanges>
  <mergeCells count="30">
    <mergeCell ref="A1:Q1"/>
    <mergeCell ref="A2:Q2"/>
    <mergeCell ref="K3:L3"/>
    <mergeCell ref="M3:N3"/>
    <mergeCell ref="O3:P3"/>
    <mergeCell ref="B5:E5"/>
    <mergeCell ref="B10:E10"/>
    <mergeCell ref="B12:E12"/>
    <mergeCell ref="B27:E27"/>
    <mergeCell ref="B37:E37"/>
    <mergeCell ref="B39:E39"/>
    <mergeCell ref="B42:E42"/>
    <mergeCell ref="B44:E44"/>
    <mergeCell ref="B46:E46"/>
    <mergeCell ref="B48:E48"/>
    <mergeCell ref="B50:E50"/>
    <mergeCell ref="B52:E52"/>
    <mergeCell ref="A54:Q54"/>
    <mergeCell ref="A55:P5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3:C4 C56:C1048576">
    <cfRule type="duplicateValues" dxfId="0" priority="58"/>
  </conditionalFormatting>
  <pageMargins left="0.747916666666667" right="0.629861111111111" top="0.865972222222222" bottom="0.511805555555556" header="0.275" footer="0.275"/>
  <pageSetup paperSize="9" scale="46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7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陪伴是最长情的告白°</cp:lastModifiedBy>
  <dcterms:created xsi:type="dcterms:W3CDTF">2020-11-25T01:41:00Z</dcterms:created>
  <cp:lastPrinted>2020-11-25T01:53:00Z</cp:lastPrinted>
  <dcterms:modified xsi:type="dcterms:W3CDTF">2025-09-05T08:27:09Z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002B74DCCECE41699227ED88C8A5A9B5_13</vt:lpwstr>
  </property>
  <property fmtid="{D5CDD505-2E9C-101B-9397-08002B2CF9AE}" pid="4" name="KSOProductBuildVer">
    <vt:lpwstr>2052-12.1.0.22529</vt:lpwstr>
  </property>
</Properties>
</file>