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<sst xmlns="http://schemas.openxmlformats.org/spreadsheetml/2006/main" count="257" uniqueCount="124">
  <si>
    <t>2024年1月份-2024年10月份曾都区企业招用离校2年内未就业的高校毕业生
社会保险补贴申报明细表</t>
  </si>
  <si>
    <t>单位：元</t>
  </si>
  <si>
    <t>序号</t>
  </si>
  <si>
    <t>单位名称</t>
  </si>
  <si>
    <t>姓名</t>
  </si>
  <si>
    <t>性别</t>
  </si>
  <si>
    <t>年龄</t>
  </si>
  <si>
    <t>人员
类别</t>
  </si>
  <si>
    <t>劳动合同起止时间</t>
  </si>
  <si>
    <t>申报补贴月份</t>
  </si>
  <si>
    <t>享受月数</t>
  </si>
  <si>
    <t>月缴费
基数</t>
  </si>
  <si>
    <t>企业实际纳基本养老保险费</t>
  </si>
  <si>
    <t>企业实际纳基本医疗保险费</t>
  </si>
  <si>
    <t>企业实际纳失业保险费</t>
  </si>
  <si>
    <t>合计金额</t>
  </si>
  <si>
    <t>比例</t>
  </si>
  <si>
    <t>金额</t>
  </si>
  <si>
    <t>一、随州国能龙源环保科技有限公司合计</t>
  </si>
  <si>
    <t>随州国能龙源环保科技有限公司</t>
  </si>
  <si>
    <t>张鸿辉</t>
  </si>
  <si>
    <t>男</t>
  </si>
  <si>
    <t>⑨</t>
  </si>
  <si>
    <t>2024.7-2027.7</t>
  </si>
  <si>
    <t>2024.09-2024.10</t>
  </si>
  <si>
    <t>刘俊奕</t>
  </si>
  <si>
    <t>2023.12-2024.1</t>
  </si>
  <si>
    <t>曹腾飞</t>
  </si>
  <si>
    <t>2024.5-2027.5</t>
  </si>
  <si>
    <t>二、随州市好药师幸福大药房有限公司合计</t>
  </si>
  <si>
    <t>随州市好药师幸福大药房有限公司</t>
  </si>
  <si>
    <t>顾苒淇</t>
  </si>
  <si>
    <t>女</t>
  </si>
  <si>
    <t>2024.10-2025.10</t>
  </si>
  <si>
    <t>三、武汉爱瑞迪科技有限公司随州分公司合计</t>
  </si>
  <si>
    <t>武汉爱瑞迪科技有限公司随州分公司</t>
  </si>
  <si>
    <t>刘文涵</t>
  </si>
  <si>
    <t>2024.5-2026.4</t>
  </si>
  <si>
    <t>刘京梦</t>
  </si>
  <si>
    <t>2024.6-2026.5</t>
  </si>
  <si>
    <t>2024.07-2024.10</t>
  </si>
  <si>
    <t>四、随州市黄氏园林绿化有限公司合计</t>
  </si>
  <si>
    <t>随州市黄氏园林绿化有限公司</t>
  </si>
  <si>
    <t>黄重阳</t>
  </si>
  <si>
    <t>2024.3-2027.3</t>
  </si>
  <si>
    <t>五、合肥融智博企业管理咨询有限公司随州分公司合计</t>
  </si>
  <si>
    <t>合肥融智博企业管理咨询有限公司随州分公司</t>
  </si>
  <si>
    <t>尹成果</t>
  </si>
  <si>
    <t>2023.11-2026.11</t>
  </si>
  <si>
    <t>六、湖北壹为新能源汽车有限公司合计</t>
  </si>
  <si>
    <t>湖北壹为新能源汽车有限公司</t>
  </si>
  <si>
    <t>付彧</t>
  </si>
  <si>
    <t>2024.7-2027.6</t>
  </si>
  <si>
    <t>易瑞鹏</t>
  </si>
  <si>
    <t>代星月</t>
  </si>
  <si>
    <t>郭郑亮</t>
  </si>
  <si>
    <t>赵国庆</t>
  </si>
  <si>
    <t>杨春鑫</t>
  </si>
  <si>
    <t>黄俊豪</t>
  </si>
  <si>
    <t>杨国伟</t>
  </si>
  <si>
    <t>刘安洋</t>
  </si>
  <si>
    <t>陈宏广</t>
  </si>
  <si>
    <t>七、随州万达广场商业管理有限公司合计</t>
  </si>
  <si>
    <t>随州万达广场商业管理有限公司</t>
  </si>
  <si>
    <t>席新媛</t>
  </si>
  <si>
    <t>2024.10-2027.10</t>
  </si>
  <si>
    <t>熊仁钊</t>
  </si>
  <si>
    <t>2024.8-2027.8</t>
  </si>
  <si>
    <t>2024.08-2024.10</t>
  </si>
  <si>
    <t>詹志鹏</t>
  </si>
  <si>
    <t>张俊康</t>
  </si>
  <si>
    <t>2024.4-2027.4</t>
  </si>
  <si>
    <t>李召</t>
  </si>
  <si>
    <t>2024.6-2027.6</t>
  </si>
  <si>
    <t>八、湖北欣亿达电子有限公司合计</t>
  </si>
  <si>
    <t>湖北欣亿达电子有限公司</t>
  </si>
  <si>
    <t>郑道明</t>
  </si>
  <si>
    <t>2024.3-2025.2</t>
  </si>
  <si>
    <t>九、湖北睿希企业管理服务有限公司合计</t>
  </si>
  <si>
    <t>湖北睿希企业管理服务有限公司</t>
  </si>
  <si>
    <t>石婉玉</t>
  </si>
  <si>
    <t>2023.8-2025.8</t>
  </si>
  <si>
    <t>十、湖北猎豹图书文化有限公司合计</t>
  </si>
  <si>
    <t>湖北猎豹图书文化有限公司</t>
  </si>
  <si>
    <t>张仕骏</t>
  </si>
  <si>
    <t>2023.9-2026.9</t>
  </si>
  <si>
    <t>十一、东莞市琅菱机械有限公司合计</t>
  </si>
  <si>
    <t>东莞市琅菱机械有限公司</t>
  </si>
  <si>
    <t>蔡宇航</t>
  </si>
  <si>
    <t>十二、随州海诺尔环保发电有限公司合计</t>
  </si>
  <si>
    <t>随州海诺尔环保发电有限公司</t>
  </si>
  <si>
    <t>吴昀航</t>
  </si>
  <si>
    <t>2024.9-2027.9</t>
  </si>
  <si>
    <t>十三、湖北中昱环境装备有限公司合计</t>
  </si>
  <si>
    <t>湖北中昱环境装备有限公司</t>
  </si>
  <si>
    <t>徐思爽</t>
  </si>
  <si>
    <t>2024.1-2027.1</t>
  </si>
  <si>
    <t>十四、随州经开实验技工学校有限公司合计</t>
  </si>
  <si>
    <t>随州经开实验技工学校有限公司</t>
  </si>
  <si>
    <t>邓星月</t>
  </si>
  <si>
    <t>2024.7-2025.6</t>
  </si>
  <si>
    <t>十五、湖北专力汽车科技有限公司合计</t>
  </si>
  <si>
    <t>湖北专力汽车科技有限公司</t>
  </si>
  <si>
    <t>谢章幸子</t>
  </si>
  <si>
    <t>2023.2-
长期</t>
  </si>
  <si>
    <t>十六、湖北东特特种装备有限公司合计</t>
  </si>
  <si>
    <t>湖北东特特种装备有限公司</t>
  </si>
  <si>
    <t>马俊雯</t>
  </si>
  <si>
    <t>2024.8-2025.7</t>
  </si>
  <si>
    <t>梁懿予</t>
  </si>
  <si>
    <t>十七、随州恒锐房产经营有限公司合计</t>
  </si>
  <si>
    <t>随州恒锐房产经营有限公司</t>
  </si>
  <si>
    <t>孙泽润</t>
  </si>
  <si>
    <t>2024.8-2027.7</t>
  </si>
  <si>
    <t>十八、湖北中凯汽车科技有限公司合计</t>
  </si>
  <si>
    <t>湖北中凯汽车科技有限公司</t>
  </si>
  <si>
    <t>谭沁园</t>
  </si>
  <si>
    <t>2023.10-2026.10</t>
  </si>
  <si>
    <t>十九、随州广而告之信息科技有限公司合计</t>
  </si>
  <si>
    <t>随州广而告之信息科技有限公司</t>
  </si>
  <si>
    <t>王正月</t>
  </si>
  <si>
    <t>2023.11-2025.11</t>
  </si>
  <si>
    <t>合计总金额：76839.8元</t>
  </si>
  <si>
    <t xml:space="preserve">  说明：“人员类别”包括:经认定的就业困难人员（①女性年满40周岁或者男性年满50周岁的失业人员（简称大龄就业困难人员）、②连续失业1年以上人员、③失地农民、④城镇零就业家庭成员或者享受城镇居民最低生活保障的人员、⑤农村零转移就业贫困家庭成员、⑥毕业一年以上未就业的高校毕业生、⑦残疾人、⑧各级社会福利机构供养的成年孤儿和社会成年孤儿）、⑨离校2年内未就业的高校毕业生、⑩建档立卡贫困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</si>
</sst>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0.5"/>
      <color theme="1"/>
      <name val="仿宋_GB2312"/>
      <charset val="134"/>
    </font>
    <font>
      <sz val="10.5"/>
      <color theme="1"/>
      <name val="黑体"/>
      <charset val="134"/>
    </font>
    <font>
      <sz val="9"/>
      <color theme="1"/>
      <name val="黑体"/>
      <charset val="134"/>
    </font>
    <font>
      <sz val="10"/>
      <color rgb="FF000000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1"/>
  <sheetViews>
    <sheetView tabSelected="1" workbookViewId="0">
      <pane ySplit="4" topLeftCell="A55" activePane="bottomLeft" state="frozen"/>
      <selection/>
      <selection pane="bottomLeft" activeCell="A61" sqref="A61:P61"/>
    </sheetView>
  </sheetViews>
  <sheetFormatPr defaultColWidth="9" defaultRowHeight="13.5"/>
  <cols>
    <col min="1" max="1" width="4.75" style="1" customWidth="1"/>
    <col min="2" max="2" width="12.875" style="3" customWidth="1"/>
    <col min="3" max="3" width="7.63333333333333" style="1" customWidth="1"/>
    <col min="4" max="4" width="5.5" style="1" customWidth="1"/>
    <col min="5" max="5" width="4.875" style="1" customWidth="1"/>
    <col min="6" max="6" width="4.625" style="1" customWidth="1"/>
    <col min="7" max="7" width="11.1416666666667" style="3" customWidth="1"/>
    <col min="8" max="8" width="10.125" style="3" customWidth="1"/>
    <col min="9" max="9" width="7.375" style="1" customWidth="1"/>
    <col min="10" max="10" width="6.875" style="1" customWidth="1"/>
    <col min="11" max="11" width="6.5" style="1" customWidth="1"/>
    <col min="12" max="12" width="9" style="1"/>
    <col min="13" max="13" width="6.875" style="1" customWidth="1"/>
    <col min="14" max="14" width="9.375" style="1"/>
    <col min="15" max="15" width="7" style="1" customWidth="1"/>
    <col min="16" max="16" width="12.875" style="1" customWidth="1"/>
    <col min="17" max="17" width="10.375" style="1"/>
    <col min="18" max="16384" width="9" style="1"/>
  </cols>
  <sheetData>
    <row r="1" ht="58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1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36.75" customHeight="1" spans="1:1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1" t="s">
        <v>10</v>
      </c>
      <c r="J3" s="7" t="s">
        <v>11</v>
      </c>
      <c r="K3" s="7" t="s">
        <v>12</v>
      </c>
      <c r="L3" s="7"/>
      <c r="M3" s="7" t="s">
        <v>13</v>
      </c>
      <c r="N3" s="7"/>
      <c r="O3" s="7" t="s">
        <v>14</v>
      </c>
      <c r="P3" s="7"/>
      <c r="Q3" s="27" t="s">
        <v>15</v>
      </c>
    </row>
    <row r="4" ht="29.25" customHeight="1" spans="1:17">
      <c r="A4" s="7"/>
      <c r="B4" s="8"/>
      <c r="C4" s="7"/>
      <c r="D4" s="7"/>
      <c r="E4" s="7"/>
      <c r="F4" s="7"/>
      <c r="G4" s="7"/>
      <c r="H4" s="7"/>
      <c r="I4" s="22"/>
      <c r="J4" s="7"/>
      <c r="K4" s="7" t="s">
        <v>16</v>
      </c>
      <c r="L4" s="7" t="s">
        <v>17</v>
      </c>
      <c r="M4" s="7" t="s">
        <v>16</v>
      </c>
      <c r="N4" s="7" t="s">
        <v>17</v>
      </c>
      <c r="O4" s="7" t="s">
        <v>16</v>
      </c>
      <c r="P4" s="7" t="s">
        <v>17</v>
      </c>
      <c r="Q4" s="28"/>
    </row>
    <row r="5" s="1" customFormat="1" ht="29.25" customHeight="1" spans="1:17">
      <c r="A5" s="7"/>
      <c r="B5" s="9" t="s">
        <v>18</v>
      </c>
      <c r="C5" s="10"/>
      <c r="D5" s="10"/>
      <c r="E5" s="11"/>
      <c r="F5" s="7"/>
      <c r="G5" s="7"/>
      <c r="H5" s="7"/>
      <c r="I5" s="22"/>
      <c r="J5" s="7"/>
      <c r="K5" s="7"/>
      <c r="L5" s="7">
        <f>SUM(L6:L8)</f>
        <v>3648</v>
      </c>
      <c r="M5" s="7"/>
      <c r="N5" s="7">
        <f>SUM(N6:N8)</f>
        <v>1482</v>
      </c>
      <c r="O5" s="7"/>
      <c r="P5" s="7">
        <f>SUM(P6:P8)</f>
        <v>159.6</v>
      </c>
      <c r="Q5" s="7">
        <f>SUM(Q6:Q8)</f>
        <v>5289.6</v>
      </c>
    </row>
    <row r="6" s="2" customFormat="1" ht="36" customHeight="1" spans="1:17">
      <c r="A6" s="12">
        <v>1</v>
      </c>
      <c r="B6" s="12" t="s">
        <v>19</v>
      </c>
      <c r="C6" s="13" t="s">
        <v>20</v>
      </c>
      <c r="D6" s="13" t="s">
        <v>21</v>
      </c>
      <c r="E6" s="14">
        <v>22</v>
      </c>
      <c r="F6" s="15" t="s">
        <v>22</v>
      </c>
      <c r="G6" s="16" t="s">
        <v>23</v>
      </c>
      <c r="H6" s="16" t="s">
        <v>24</v>
      </c>
      <c r="I6" s="23">
        <v>2</v>
      </c>
      <c r="J6" s="15">
        <v>3800</v>
      </c>
      <c r="K6" s="24">
        <v>0.16</v>
      </c>
      <c r="L6" s="14">
        <f>J6*K6*I6</f>
        <v>1216</v>
      </c>
      <c r="M6" s="25">
        <v>0.065</v>
      </c>
      <c r="N6" s="14">
        <f>J6*M6*I6</f>
        <v>494</v>
      </c>
      <c r="O6" s="26">
        <v>0.007</v>
      </c>
      <c r="P6" s="14">
        <f>J6*O6*I6</f>
        <v>53.2</v>
      </c>
      <c r="Q6" s="18">
        <f t="shared" ref="Q6:Q10" si="0">SUM(P6+N6+L6)</f>
        <v>1763.2</v>
      </c>
    </row>
    <row r="7" s="2" customFormat="1" ht="36" customHeight="1" spans="1:17">
      <c r="A7" s="12">
        <v>2</v>
      </c>
      <c r="B7" s="12" t="s">
        <v>19</v>
      </c>
      <c r="C7" s="13" t="s">
        <v>25</v>
      </c>
      <c r="D7" s="13" t="s">
        <v>21</v>
      </c>
      <c r="E7" s="14">
        <v>23</v>
      </c>
      <c r="F7" s="15" t="s">
        <v>22</v>
      </c>
      <c r="G7" s="16" t="s">
        <v>23</v>
      </c>
      <c r="H7" s="16" t="s">
        <v>26</v>
      </c>
      <c r="I7" s="23">
        <v>2</v>
      </c>
      <c r="J7" s="15">
        <v>3800</v>
      </c>
      <c r="K7" s="24">
        <v>0.16</v>
      </c>
      <c r="L7" s="14">
        <f t="shared" ref="L7:L13" si="1">J7*K7*I7</f>
        <v>1216</v>
      </c>
      <c r="M7" s="25">
        <v>0.065</v>
      </c>
      <c r="N7" s="14">
        <f t="shared" ref="N7:N13" si="2">J7*M7*I7</f>
        <v>494</v>
      </c>
      <c r="O7" s="26">
        <v>0.007</v>
      </c>
      <c r="P7" s="14">
        <f t="shared" ref="P7:P13" si="3">J7*O7*I7</f>
        <v>53.2</v>
      </c>
      <c r="Q7" s="18">
        <f t="shared" si="0"/>
        <v>1763.2</v>
      </c>
    </row>
    <row r="8" s="2" customFormat="1" ht="36" customHeight="1" spans="1:17">
      <c r="A8" s="12">
        <v>3</v>
      </c>
      <c r="B8" s="12" t="s">
        <v>19</v>
      </c>
      <c r="C8" s="13" t="s">
        <v>27</v>
      </c>
      <c r="D8" s="13" t="s">
        <v>21</v>
      </c>
      <c r="E8" s="14">
        <v>26</v>
      </c>
      <c r="F8" s="15" t="s">
        <v>22</v>
      </c>
      <c r="G8" s="16" t="s">
        <v>28</v>
      </c>
      <c r="H8" s="16" t="s">
        <v>26</v>
      </c>
      <c r="I8" s="23">
        <v>2</v>
      </c>
      <c r="J8" s="15">
        <v>3800</v>
      </c>
      <c r="K8" s="24">
        <v>0.16</v>
      </c>
      <c r="L8" s="14">
        <f t="shared" si="1"/>
        <v>1216</v>
      </c>
      <c r="M8" s="25">
        <v>0.065</v>
      </c>
      <c r="N8" s="14">
        <f t="shared" si="2"/>
        <v>494</v>
      </c>
      <c r="O8" s="26">
        <v>0.007</v>
      </c>
      <c r="P8" s="14">
        <f t="shared" si="3"/>
        <v>53.2</v>
      </c>
      <c r="Q8" s="18">
        <f t="shared" si="0"/>
        <v>1763.2</v>
      </c>
    </row>
    <row r="9" s="1" customFormat="1" ht="29.25" customHeight="1" spans="1:17">
      <c r="A9" s="7"/>
      <c r="B9" s="9" t="s">
        <v>29</v>
      </c>
      <c r="C9" s="10"/>
      <c r="D9" s="10"/>
      <c r="E9" s="11"/>
      <c r="F9" s="7"/>
      <c r="G9" s="7"/>
      <c r="H9" s="7"/>
      <c r="I9" s="22"/>
      <c r="J9" s="7"/>
      <c r="K9" s="7"/>
      <c r="L9" s="7">
        <f>SUM(L10)</f>
        <v>1216</v>
      </c>
      <c r="M9" s="7"/>
      <c r="N9" s="7">
        <f>SUM(N10)</f>
        <v>494</v>
      </c>
      <c r="O9" s="7"/>
      <c r="P9" s="7">
        <f>SUM(P10)</f>
        <v>53.2</v>
      </c>
      <c r="Q9" s="7">
        <f>SUM(Q10)</f>
        <v>1763.2</v>
      </c>
    </row>
    <row r="10" s="2" customFormat="1" ht="36" customHeight="1" spans="1:17">
      <c r="A10" s="12">
        <v>4</v>
      </c>
      <c r="B10" s="12" t="s">
        <v>30</v>
      </c>
      <c r="C10" s="13" t="s">
        <v>31</v>
      </c>
      <c r="D10" s="13" t="s">
        <v>32</v>
      </c>
      <c r="E10" s="14">
        <v>23</v>
      </c>
      <c r="F10" s="15" t="s">
        <v>22</v>
      </c>
      <c r="G10" s="16" t="s">
        <v>33</v>
      </c>
      <c r="H10" s="16" t="s">
        <v>24</v>
      </c>
      <c r="I10" s="23">
        <v>2</v>
      </c>
      <c r="J10" s="15">
        <v>3800</v>
      </c>
      <c r="K10" s="24">
        <v>0.16</v>
      </c>
      <c r="L10" s="14">
        <f t="shared" si="1"/>
        <v>1216</v>
      </c>
      <c r="M10" s="25">
        <v>0.065</v>
      </c>
      <c r="N10" s="14">
        <f t="shared" si="2"/>
        <v>494</v>
      </c>
      <c r="O10" s="26">
        <v>0.007</v>
      </c>
      <c r="P10" s="14">
        <f t="shared" si="3"/>
        <v>53.2</v>
      </c>
      <c r="Q10" s="18">
        <f t="shared" si="0"/>
        <v>1763.2</v>
      </c>
    </row>
    <row r="11" s="1" customFormat="1" ht="29.25" customHeight="1" spans="1:17">
      <c r="A11" s="7"/>
      <c r="B11" s="9" t="s">
        <v>34</v>
      </c>
      <c r="C11" s="10"/>
      <c r="D11" s="10"/>
      <c r="E11" s="11"/>
      <c r="F11" s="7"/>
      <c r="G11" s="7"/>
      <c r="H11" s="7"/>
      <c r="I11" s="22"/>
      <c r="J11" s="7"/>
      <c r="K11" s="7"/>
      <c r="L11" s="7">
        <f>SUM(L12:L13)</f>
        <v>3648</v>
      </c>
      <c r="M11" s="7"/>
      <c r="N11" s="7">
        <f>SUM(N12:N13)</f>
        <v>1482</v>
      </c>
      <c r="O11" s="7"/>
      <c r="P11" s="7">
        <f>SUM(P12:P13)</f>
        <v>159.6</v>
      </c>
      <c r="Q11" s="7">
        <f>SUM(Q12:Q13)</f>
        <v>5289.6</v>
      </c>
    </row>
    <row r="12" s="2" customFormat="1" ht="36" customHeight="1" spans="1:17">
      <c r="A12" s="12">
        <v>5</v>
      </c>
      <c r="B12" s="12" t="s">
        <v>35</v>
      </c>
      <c r="C12" s="13" t="s">
        <v>36</v>
      </c>
      <c r="D12" s="13" t="s">
        <v>32</v>
      </c>
      <c r="E12" s="14">
        <v>22</v>
      </c>
      <c r="F12" s="15" t="s">
        <v>22</v>
      </c>
      <c r="G12" s="16" t="s">
        <v>37</v>
      </c>
      <c r="H12" s="16" t="s">
        <v>24</v>
      </c>
      <c r="I12" s="23">
        <v>2</v>
      </c>
      <c r="J12" s="15">
        <v>3800</v>
      </c>
      <c r="K12" s="24">
        <v>0.16</v>
      </c>
      <c r="L12" s="14">
        <f t="shared" si="1"/>
        <v>1216</v>
      </c>
      <c r="M12" s="25">
        <v>0.065</v>
      </c>
      <c r="N12" s="14">
        <f t="shared" si="2"/>
        <v>494</v>
      </c>
      <c r="O12" s="26">
        <v>0.007</v>
      </c>
      <c r="P12" s="14">
        <f t="shared" si="3"/>
        <v>53.2</v>
      </c>
      <c r="Q12" s="18">
        <f>SUM(P12+N12+L12)</f>
        <v>1763.2</v>
      </c>
    </row>
    <row r="13" s="2" customFormat="1" ht="36" customHeight="1" spans="1:17">
      <c r="A13" s="12">
        <v>6</v>
      </c>
      <c r="B13" s="12" t="s">
        <v>35</v>
      </c>
      <c r="C13" s="13" t="s">
        <v>38</v>
      </c>
      <c r="D13" s="13" t="s">
        <v>32</v>
      </c>
      <c r="E13" s="14">
        <v>23</v>
      </c>
      <c r="F13" s="15" t="s">
        <v>22</v>
      </c>
      <c r="G13" s="16" t="s">
        <v>39</v>
      </c>
      <c r="H13" s="16" t="s">
        <v>40</v>
      </c>
      <c r="I13" s="23">
        <v>4</v>
      </c>
      <c r="J13" s="15">
        <v>3800</v>
      </c>
      <c r="K13" s="24">
        <v>0.16</v>
      </c>
      <c r="L13" s="14">
        <f t="shared" si="1"/>
        <v>2432</v>
      </c>
      <c r="M13" s="25">
        <v>0.065</v>
      </c>
      <c r="N13" s="14">
        <f t="shared" si="2"/>
        <v>988</v>
      </c>
      <c r="O13" s="26">
        <v>0.007</v>
      </c>
      <c r="P13" s="14">
        <f t="shared" si="3"/>
        <v>106.4</v>
      </c>
      <c r="Q13" s="18">
        <f>SUM(P13+N13+L13)</f>
        <v>3526.4</v>
      </c>
    </row>
    <row r="14" s="2" customFormat="1" ht="36" customHeight="1" spans="1:17">
      <c r="A14" s="7"/>
      <c r="B14" s="9" t="s">
        <v>41</v>
      </c>
      <c r="C14" s="10"/>
      <c r="D14" s="10"/>
      <c r="E14" s="11"/>
      <c r="F14" s="7"/>
      <c r="G14" s="7"/>
      <c r="H14" s="7"/>
      <c r="I14" s="22"/>
      <c r="J14" s="7"/>
      <c r="K14" s="7"/>
      <c r="L14" s="7">
        <f t="shared" ref="L14:Q14" si="4">SUM(L15)</f>
        <v>2432</v>
      </c>
      <c r="M14" s="7"/>
      <c r="N14" s="7">
        <f t="shared" si="4"/>
        <v>988</v>
      </c>
      <c r="O14" s="7"/>
      <c r="P14" s="7">
        <f t="shared" si="4"/>
        <v>106.4</v>
      </c>
      <c r="Q14" s="7">
        <f t="shared" si="4"/>
        <v>3526.4</v>
      </c>
    </row>
    <row r="15" s="2" customFormat="1" ht="36" customHeight="1" spans="1:17">
      <c r="A15" s="12">
        <v>7</v>
      </c>
      <c r="B15" s="12" t="s">
        <v>42</v>
      </c>
      <c r="C15" s="13" t="s">
        <v>43</v>
      </c>
      <c r="D15" s="13" t="s">
        <v>21</v>
      </c>
      <c r="E15" s="14">
        <v>25</v>
      </c>
      <c r="F15" s="15" t="s">
        <v>22</v>
      </c>
      <c r="G15" s="16" t="s">
        <v>44</v>
      </c>
      <c r="H15" s="16" t="s">
        <v>40</v>
      </c>
      <c r="I15" s="23">
        <v>4</v>
      </c>
      <c r="J15" s="15">
        <v>3800</v>
      </c>
      <c r="K15" s="24">
        <v>0.16</v>
      </c>
      <c r="L15" s="14">
        <f>J15*K15*I15</f>
        <v>2432</v>
      </c>
      <c r="M15" s="25">
        <v>0.065</v>
      </c>
      <c r="N15" s="14">
        <f>J15*M15*I15</f>
        <v>988</v>
      </c>
      <c r="O15" s="26">
        <v>0.007</v>
      </c>
      <c r="P15" s="14">
        <f>J15*O15*I15</f>
        <v>106.4</v>
      </c>
      <c r="Q15" s="18">
        <f>SUM(P15+N15+L15)</f>
        <v>3526.4</v>
      </c>
    </row>
    <row r="16" s="2" customFormat="1" ht="36" customHeight="1" spans="1:17">
      <c r="A16" s="7"/>
      <c r="B16" s="9" t="s">
        <v>45</v>
      </c>
      <c r="C16" s="10"/>
      <c r="D16" s="10"/>
      <c r="E16" s="11"/>
      <c r="F16" s="7"/>
      <c r="G16" s="7"/>
      <c r="H16" s="7"/>
      <c r="I16" s="22"/>
      <c r="J16" s="7"/>
      <c r="K16" s="7"/>
      <c r="L16" s="7">
        <f t="shared" ref="L16:Q16" si="5">SUM(L17)</f>
        <v>1216</v>
      </c>
      <c r="M16" s="7"/>
      <c r="N16" s="7">
        <f t="shared" si="5"/>
        <v>494</v>
      </c>
      <c r="O16" s="7"/>
      <c r="P16" s="7">
        <f t="shared" si="5"/>
        <v>53.2</v>
      </c>
      <c r="Q16" s="7">
        <f t="shared" si="5"/>
        <v>1763.2</v>
      </c>
    </row>
    <row r="17" s="2" customFormat="1" ht="36" customHeight="1" spans="1:17">
      <c r="A17" s="12">
        <v>8</v>
      </c>
      <c r="B17" s="12" t="s">
        <v>46</v>
      </c>
      <c r="C17" s="13" t="s">
        <v>47</v>
      </c>
      <c r="D17" s="13" t="s">
        <v>21</v>
      </c>
      <c r="E17" s="14">
        <v>21</v>
      </c>
      <c r="F17" s="15" t="s">
        <v>22</v>
      </c>
      <c r="G17" s="16" t="s">
        <v>48</v>
      </c>
      <c r="H17" s="16" t="s">
        <v>24</v>
      </c>
      <c r="I17" s="23">
        <v>2</v>
      </c>
      <c r="J17" s="15">
        <v>3800</v>
      </c>
      <c r="K17" s="24">
        <v>0.16</v>
      </c>
      <c r="L17" s="14">
        <f>J17*K17*I17</f>
        <v>1216</v>
      </c>
      <c r="M17" s="25">
        <v>0.065</v>
      </c>
      <c r="N17" s="14">
        <f>J17*M17*I17</f>
        <v>494</v>
      </c>
      <c r="O17" s="26">
        <v>0.007</v>
      </c>
      <c r="P17" s="14">
        <f>J17*O17*I17</f>
        <v>53.2</v>
      </c>
      <c r="Q17" s="18">
        <f>SUM(P17+N17+L17)</f>
        <v>1763.2</v>
      </c>
    </row>
    <row r="18" s="2" customFormat="1" ht="36" customHeight="1" spans="1:17">
      <c r="A18" s="7"/>
      <c r="B18" s="9" t="s">
        <v>49</v>
      </c>
      <c r="C18" s="10"/>
      <c r="D18" s="10"/>
      <c r="E18" s="11"/>
      <c r="F18" s="7"/>
      <c r="G18" s="7"/>
      <c r="H18" s="7"/>
      <c r="I18" s="22"/>
      <c r="J18" s="7"/>
      <c r="K18" s="7"/>
      <c r="L18" s="7">
        <f>SUM(L19:L28)</f>
        <v>12160</v>
      </c>
      <c r="M18" s="7"/>
      <c r="N18" s="7">
        <f>SUM(N19:N28)</f>
        <v>4940</v>
      </c>
      <c r="O18" s="7"/>
      <c r="P18" s="7">
        <f>SUM(P19:P28)</f>
        <v>532</v>
      </c>
      <c r="Q18" s="7">
        <f>SUM(Q19:Q28)</f>
        <v>17632</v>
      </c>
    </row>
    <row r="19" s="2" customFormat="1" ht="36" customHeight="1" spans="1:17">
      <c r="A19" s="12">
        <v>9</v>
      </c>
      <c r="B19" s="12" t="s">
        <v>50</v>
      </c>
      <c r="C19" s="13" t="s">
        <v>51</v>
      </c>
      <c r="D19" s="13" t="s">
        <v>21</v>
      </c>
      <c r="E19" s="14">
        <v>22</v>
      </c>
      <c r="F19" s="15" t="s">
        <v>22</v>
      </c>
      <c r="G19" s="16" t="s">
        <v>52</v>
      </c>
      <c r="H19" s="16" t="s">
        <v>24</v>
      </c>
      <c r="I19" s="23">
        <v>2</v>
      </c>
      <c r="J19" s="15">
        <v>3800</v>
      </c>
      <c r="K19" s="24">
        <v>0.16</v>
      </c>
      <c r="L19" s="14">
        <f>J19*K19*I19</f>
        <v>1216</v>
      </c>
      <c r="M19" s="25">
        <v>0.065</v>
      </c>
      <c r="N19" s="14">
        <f>J19*M19*I19</f>
        <v>494</v>
      </c>
      <c r="O19" s="26">
        <v>0.007</v>
      </c>
      <c r="P19" s="14">
        <f>J19*O19*I19</f>
        <v>53.2</v>
      </c>
      <c r="Q19" s="18">
        <f>SUM(P19+N19+L19)</f>
        <v>1763.2</v>
      </c>
    </row>
    <row r="20" s="2" customFormat="1" ht="36" customHeight="1" spans="1:17">
      <c r="A20" s="12">
        <v>10</v>
      </c>
      <c r="B20" s="12" t="s">
        <v>50</v>
      </c>
      <c r="C20" s="13" t="s">
        <v>53</v>
      </c>
      <c r="D20" s="13" t="s">
        <v>21</v>
      </c>
      <c r="E20" s="14">
        <v>22</v>
      </c>
      <c r="F20" s="15" t="s">
        <v>22</v>
      </c>
      <c r="G20" s="16" t="s">
        <v>52</v>
      </c>
      <c r="H20" s="16" t="s">
        <v>24</v>
      </c>
      <c r="I20" s="23">
        <v>2</v>
      </c>
      <c r="J20" s="15">
        <v>3800</v>
      </c>
      <c r="K20" s="24">
        <v>0.16</v>
      </c>
      <c r="L20" s="14">
        <f t="shared" ref="L19:L28" si="6">J20*K20*I20</f>
        <v>1216</v>
      </c>
      <c r="M20" s="25">
        <v>0.065</v>
      </c>
      <c r="N20" s="14">
        <f t="shared" ref="N19:N28" si="7">J20*M20*I20</f>
        <v>494</v>
      </c>
      <c r="O20" s="26">
        <v>0.007</v>
      </c>
      <c r="P20" s="14">
        <f t="shared" ref="P19:P28" si="8">J20*O20*I20</f>
        <v>53.2</v>
      </c>
      <c r="Q20" s="18">
        <f t="shared" ref="Q19:Q28" si="9">SUM(P20+N20+L20)</f>
        <v>1763.2</v>
      </c>
    </row>
    <row r="21" s="2" customFormat="1" ht="36" customHeight="1" spans="1:17">
      <c r="A21" s="12">
        <v>11</v>
      </c>
      <c r="B21" s="12" t="s">
        <v>50</v>
      </c>
      <c r="C21" s="13" t="s">
        <v>54</v>
      </c>
      <c r="D21" s="13" t="s">
        <v>21</v>
      </c>
      <c r="E21" s="14">
        <v>21</v>
      </c>
      <c r="F21" s="15" t="s">
        <v>22</v>
      </c>
      <c r="G21" s="16" t="s">
        <v>52</v>
      </c>
      <c r="H21" s="16" t="s">
        <v>24</v>
      </c>
      <c r="I21" s="23">
        <v>2</v>
      </c>
      <c r="J21" s="15">
        <v>3800</v>
      </c>
      <c r="K21" s="24">
        <v>0.16</v>
      </c>
      <c r="L21" s="14">
        <f t="shared" si="6"/>
        <v>1216</v>
      </c>
      <c r="M21" s="25">
        <v>0.065</v>
      </c>
      <c r="N21" s="14">
        <f t="shared" si="7"/>
        <v>494</v>
      </c>
      <c r="O21" s="26">
        <v>0.007</v>
      </c>
      <c r="P21" s="14">
        <f t="shared" si="8"/>
        <v>53.2</v>
      </c>
      <c r="Q21" s="18">
        <f t="shared" si="9"/>
        <v>1763.2</v>
      </c>
    </row>
    <row r="22" s="2" customFormat="1" ht="36" customHeight="1" spans="1:17">
      <c r="A22" s="12">
        <v>12</v>
      </c>
      <c r="B22" s="12" t="s">
        <v>50</v>
      </c>
      <c r="C22" s="13" t="s">
        <v>55</v>
      </c>
      <c r="D22" s="13" t="s">
        <v>21</v>
      </c>
      <c r="E22" s="14">
        <v>21</v>
      </c>
      <c r="F22" s="15" t="s">
        <v>22</v>
      </c>
      <c r="G22" s="16" t="s">
        <v>52</v>
      </c>
      <c r="H22" s="16" t="s">
        <v>24</v>
      </c>
      <c r="I22" s="23">
        <v>2</v>
      </c>
      <c r="J22" s="15">
        <v>3800</v>
      </c>
      <c r="K22" s="24">
        <v>0.16</v>
      </c>
      <c r="L22" s="14">
        <f t="shared" si="6"/>
        <v>1216</v>
      </c>
      <c r="M22" s="25">
        <v>0.065</v>
      </c>
      <c r="N22" s="14">
        <f t="shared" si="7"/>
        <v>494</v>
      </c>
      <c r="O22" s="26">
        <v>0.007</v>
      </c>
      <c r="P22" s="14">
        <f t="shared" si="8"/>
        <v>53.2</v>
      </c>
      <c r="Q22" s="18">
        <f t="shared" si="9"/>
        <v>1763.2</v>
      </c>
    </row>
    <row r="23" s="2" customFormat="1" ht="36" customHeight="1" spans="1:17">
      <c r="A23" s="12">
        <v>13</v>
      </c>
      <c r="B23" s="12" t="s">
        <v>50</v>
      </c>
      <c r="C23" s="13" t="s">
        <v>56</v>
      </c>
      <c r="D23" s="13" t="s">
        <v>21</v>
      </c>
      <c r="E23" s="14">
        <v>21</v>
      </c>
      <c r="F23" s="15" t="s">
        <v>22</v>
      </c>
      <c r="G23" s="16" t="s">
        <v>52</v>
      </c>
      <c r="H23" s="16" t="s">
        <v>24</v>
      </c>
      <c r="I23" s="23">
        <v>2</v>
      </c>
      <c r="J23" s="15">
        <v>3800</v>
      </c>
      <c r="K23" s="24">
        <v>0.16</v>
      </c>
      <c r="L23" s="14">
        <f t="shared" si="6"/>
        <v>1216</v>
      </c>
      <c r="M23" s="25">
        <v>0.065</v>
      </c>
      <c r="N23" s="14">
        <f t="shared" si="7"/>
        <v>494</v>
      </c>
      <c r="O23" s="26">
        <v>0.007</v>
      </c>
      <c r="P23" s="14">
        <f t="shared" si="8"/>
        <v>53.2</v>
      </c>
      <c r="Q23" s="18">
        <f t="shared" si="9"/>
        <v>1763.2</v>
      </c>
    </row>
    <row r="24" s="2" customFormat="1" ht="36" customHeight="1" spans="1:17">
      <c r="A24" s="12">
        <v>14</v>
      </c>
      <c r="B24" s="12" t="s">
        <v>50</v>
      </c>
      <c r="C24" s="13" t="s">
        <v>57</v>
      </c>
      <c r="D24" s="13" t="s">
        <v>21</v>
      </c>
      <c r="E24" s="14">
        <v>21</v>
      </c>
      <c r="F24" s="15" t="s">
        <v>22</v>
      </c>
      <c r="G24" s="16" t="s">
        <v>52</v>
      </c>
      <c r="H24" s="16" t="s">
        <v>24</v>
      </c>
      <c r="I24" s="23">
        <v>2</v>
      </c>
      <c r="J24" s="15">
        <v>3800</v>
      </c>
      <c r="K24" s="24">
        <v>0.16</v>
      </c>
      <c r="L24" s="14">
        <f t="shared" si="6"/>
        <v>1216</v>
      </c>
      <c r="M24" s="25">
        <v>0.065</v>
      </c>
      <c r="N24" s="14">
        <f t="shared" si="7"/>
        <v>494</v>
      </c>
      <c r="O24" s="26">
        <v>0.007</v>
      </c>
      <c r="P24" s="14">
        <f t="shared" si="8"/>
        <v>53.2</v>
      </c>
      <c r="Q24" s="18">
        <f t="shared" si="9"/>
        <v>1763.2</v>
      </c>
    </row>
    <row r="25" s="2" customFormat="1" ht="36" customHeight="1" spans="1:17">
      <c r="A25" s="12">
        <v>15</v>
      </c>
      <c r="B25" s="12" t="s">
        <v>50</v>
      </c>
      <c r="C25" s="13" t="s">
        <v>58</v>
      </c>
      <c r="D25" s="13" t="s">
        <v>21</v>
      </c>
      <c r="E25" s="14">
        <v>22</v>
      </c>
      <c r="F25" s="15" t="s">
        <v>22</v>
      </c>
      <c r="G25" s="16" t="s">
        <v>52</v>
      </c>
      <c r="H25" s="16" t="s">
        <v>24</v>
      </c>
      <c r="I25" s="23">
        <v>2</v>
      </c>
      <c r="J25" s="15">
        <v>3800</v>
      </c>
      <c r="K25" s="24">
        <v>0.16</v>
      </c>
      <c r="L25" s="14">
        <f t="shared" si="6"/>
        <v>1216</v>
      </c>
      <c r="M25" s="25">
        <v>0.065</v>
      </c>
      <c r="N25" s="14">
        <f t="shared" si="7"/>
        <v>494</v>
      </c>
      <c r="O25" s="26">
        <v>0.007</v>
      </c>
      <c r="P25" s="14">
        <f t="shared" si="8"/>
        <v>53.2</v>
      </c>
      <c r="Q25" s="18">
        <f t="shared" si="9"/>
        <v>1763.2</v>
      </c>
    </row>
    <row r="26" s="2" customFormat="1" ht="36" customHeight="1" spans="1:17">
      <c r="A26" s="12">
        <v>16</v>
      </c>
      <c r="B26" s="12" t="s">
        <v>50</v>
      </c>
      <c r="C26" s="13" t="s">
        <v>59</v>
      </c>
      <c r="D26" s="13" t="s">
        <v>21</v>
      </c>
      <c r="E26" s="14">
        <v>21</v>
      </c>
      <c r="F26" s="15" t="s">
        <v>22</v>
      </c>
      <c r="G26" s="16" t="s">
        <v>52</v>
      </c>
      <c r="H26" s="16" t="s">
        <v>24</v>
      </c>
      <c r="I26" s="23">
        <v>2</v>
      </c>
      <c r="J26" s="15">
        <v>3800</v>
      </c>
      <c r="K26" s="24">
        <v>0.16</v>
      </c>
      <c r="L26" s="14">
        <f t="shared" si="6"/>
        <v>1216</v>
      </c>
      <c r="M26" s="25">
        <v>0.065</v>
      </c>
      <c r="N26" s="14">
        <f t="shared" si="7"/>
        <v>494</v>
      </c>
      <c r="O26" s="26">
        <v>0.007</v>
      </c>
      <c r="P26" s="14">
        <f t="shared" si="8"/>
        <v>53.2</v>
      </c>
      <c r="Q26" s="18">
        <f t="shared" si="9"/>
        <v>1763.2</v>
      </c>
    </row>
    <row r="27" s="2" customFormat="1" ht="36" customHeight="1" spans="1:17">
      <c r="A27" s="12">
        <v>17</v>
      </c>
      <c r="B27" s="12" t="s">
        <v>50</v>
      </c>
      <c r="C27" s="13" t="s">
        <v>60</v>
      </c>
      <c r="D27" s="13" t="s">
        <v>21</v>
      </c>
      <c r="E27" s="14">
        <v>22</v>
      </c>
      <c r="F27" s="15" t="s">
        <v>22</v>
      </c>
      <c r="G27" s="16" t="s">
        <v>52</v>
      </c>
      <c r="H27" s="16" t="s">
        <v>24</v>
      </c>
      <c r="I27" s="23">
        <v>2</v>
      </c>
      <c r="J27" s="15">
        <v>3800</v>
      </c>
      <c r="K27" s="24">
        <v>0.16</v>
      </c>
      <c r="L27" s="14">
        <f t="shared" si="6"/>
        <v>1216</v>
      </c>
      <c r="M27" s="25">
        <v>0.065</v>
      </c>
      <c r="N27" s="14">
        <f t="shared" si="7"/>
        <v>494</v>
      </c>
      <c r="O27" s="26">
        <v>0.007</v>
      </c>
      <c r="P27" s="14">
        <f t="shared" si="8"/>
        <v>53.2</v>
      </c>
      <c r="Q27" s="18">
        <f t="shared" si="9"/>
        <v>1763.2</v>
      </c>
    </row>
    <row r="28" s="2" customFormat="1" ht="36" customHeight="1" spans="1:17">
      <c r="A28" s="12">
        <v>18</v>
      </c>
      <c r="B28" s="12" t="s">
        <v>50</v>
      </c>
      <c r="C28" s="13" t="s">
        <v>61</v>
      </c>
      <c r="D28" s="13" t="s">
        <v>21</v>
      </c>
      <c r="E28" s="14">
        <v>21</v>
      </c>
      <c r="F28" s="15" t="s">
        <v>22</v>
      </c>
      <c r="G28" s="16" t="s">
        <v>52</v>
      </c>
      <c r="H28" s="16" t="s">
        <v>24</v>
      </c>
      <c r="I28" s="23">
        <v>2</v>
      </c>
      <c r="J28" s="15">
        <v>3800</v>
      </c>
      <c r="K28" s="24">
        <v>0.16</v>
      </c>
      <c r="L28" s="14">
        <f t="shared" si="6"/>
        <v>1216</v>
      </c>
      <c r="M28" s="25">
        <v>0.065</v>
      </c>
      <c r="N28" s="14">
        <f t="shared" si="7"/>
        <v>494</v>
      </c>
      <c r="O28" s="26">
        <v>0.007</v>
      </c>
      <c r="P28" s="14">
        <f t="shared" si="8"/>
        <v>53.2</v>
      </c>
      <c r="Q28" s="18">
        <f t="shared" si="9"/>
        <v>1763.2</v>
      </c>
    </row>
    <row r="29" s="2" customFormat="1" ht="36" customHeight="1" spans="1:17">
      <c r="A29" s="7"/>
      <c r="B29" s="9" t="s">
        <v>62</v>
      </c>
      <c r="C29" s="10"/>
      <c r="D29" s="10"/>
      <c r="E29" s="11"/>
      <c r="F29" s="7"/>
      <c r="G29" s="7"/>
      <c r="H29" s="7"/>
      <c r="I29" s="22"/>
      <c r="J29" s="7"/>
      <c r="K29" s="7"/>
      <c r="L29" s="7">
        <f>SUM(L30:L34)</f>
        <v>9728</v>
      </c>
      <c r="M29" s="7"/>
      <c r="N29" s="7">
        <f>SUM(N30:N34)</f>
        <v>3952</v>
      </c>
      <c r="O29" s="7"/>
      <c r="P29" s="7">
        <f>SUM(P30:P34)</f>
        <v>425.6</v>
      </c>
      <c r="Q29" s="7">
        <f>SUM(Q30:Q34)</f>
        <v>14105.6</v>
      </c>
    </row>
    <row r="30" s="2" customFormat="1" ht="36" customHeight="1" spans="1:17">
      <c r="A30" s="12">
        <v>19</v>
      </c>
      <c r="B30" s="12" t="s">
        <v>63</v>
      </c>
      <c r="C30" s="13" t="s">
        <v>64</v>
      </c>
      <c r="D30" s="13" t="s">
        <v>32</v>
      </c>
      <c r="E30" s="14">
        <v>22</v>
      </c>
      <c r="F30" s="15" t="s">
        <v>22</v>
      </c>
      <c r="G30" s="16" t="s">
        <v>65</v>
      </c>
      <c r="H30" s="17">
        <v>2024.1</v>
      </c>
      <c r="I30" s="23">
        <v>1</v>
      </c>
      <c r="J30" s="15">
        <v>3800</v>
      </c>
      <c r="K30" s="24">
        <v>0.16</v>
      </c>
      <c r="L30" s="14">
        <f>J30*K30*I30</f>
        <v>608</v>
      </c>
      <c r="M30" s="25">
        <v>0.065</v>
      </c>
      <c r="N30" s="14">
        <f>J30*M30*I30</f>
        <v>247</v>
      </c>
      <c r="O30" s="26">
        <v>0.007</v>
      </c>
      <c r="P30" s="14">
        <f>J30*O30*I30</f>
        <v>26.6</v>
      </c>
      <c r="Q30" s="18">
        <f>SUM(P30+N30+L30)</f>
        <v>881.6</v>
      </c>
    </row>
    <row r="31" s="2" customFormat="1" ht="36" customHeight="1" spans="1:17">
      <c r="A31" s="12">
        <v>20</v>
      </c>
      <c r="B31" s="12" t="s">
        <v>63</v>
      </c>
      <c r="C31" s="13" t="s">
        <v>66</v>
      </c>
      <c r="D31" s="13" t="s">
        <v>21</v>
      </c>
      <c r="E31" s="14">
        <v>21</v>
      </c>
      <c r="F31" s="15" t="s">
        <v>22</v>
      </c>
      <c r="G31" s="16" t="s">
        <v>67</v>
      </c>
      <c r="H31" s="16" t="s">
        <v>68</v>
      </c>
      <c r="I31" s="23">
        <v>3</v>
      </c>
      <c r="J31" s="15">
        <v>3800</v>
      </c>
      <c r="K31" s="24">
        <v>0.16</v>
      </c>
      <c r="L31" s="14">
        <f>J31*K31*I31</f>
        <v>1824</v>
      </c>
      <c r="M31" s="25">
        <v>0.065</v>
      </c>
      <c r="N31" s="14">
        <f>J31*M31*I31</f>
        <v>741</v>
      </c>
      <c r="O31" s="26">
        <v>0.007</v>
      </c>
      <c r="P31" s="14">
        <f>J31*O31*I31</f>
        <v>79.8</v>
      </c>
      <c r="Q31" s="18">
        <f>SUM(P31+N31+L31)</f>
        <v>2644.8</v>
      </c>
    </row>
    <row r="32" s="2" customFormat="1" ht="36" customHeight="1" spans="1:17">
      <c r="A32" s="12">
        <v>21</v>
      </c>
      <c r="B32" s="12" t="s">
        <v>63</v>
      </c>
      <c r="C32" s="13" t="s">
        <v>69</v>
      </c>
      <c r="D32" s="13" t="s">
        <v>21</v>
      </c>
      <c r="E32" s="14">
        <v>23</v>
      </c>
      <c r="F32" s="15" t="s">
        <v>22</v>
      </c>
      <c r="G32" s="16" t="s">
        <v>23</v>
      </c>
      <c r="H32" s="16" t="s">
        <v>40</v>
      </c>
      <c r="I32" s="23">
        <v>4</v>
      </c>
      <c r="J32" s="15">
        <v>3800</v>
      </c>
      <c r="K32" s="24">
        <v>0.16</v>
      </c>
      <c r="L32" s="14">
        <f>J32*K32*I32</f>
        <v>2432</v>
      </c>
      <c r="M32" s="25">
        <v>0.065</v>
      </c>
      <c r="N32" s="14">
        <f>J32*M32*I32</f>
        <v>988</v>
      </c>
      <c r="O32" s="26">
        <v>0.007</v>
      </c>
      <c r="P32" s="14">
        <f>J32*O32*I32</f>
        <v>106.4</v>
      </c>
      <c r="Q32" s="18">
        <f>SUM(P32+N32+L32)</f>
        <v>3526.4</v>
      </c>
    </row>
    <row r="33" s="2" customFormat="1" ht="36" customHeight="1" spans="1:17">
      <c r="A33" s="12">
        <v>22</v>
      </c>
      <c r="B33" s="12" t="s">
        <v>63</v>
      </c>
      <c r="C33" s="13" t="s">
        <v>70</v>
      </c>
      <c r="D33" s="13" t="s">
        <v>21</v>
      </c>
      <c r="E33" s="14">
        <v>25</v>
      </c>
      <c r="F33" s="15" t="s">
        <v>22</v>
      </c>
      <c r="G33" s="16" t="s">
        <v>71</v>
      </c>
      <c r="H33" s="16" t="s">
        <v>40</v>
      </c>
      <c r="I33" s="23">
        <v>4</v>
      </c>
      <c r="J33" s="15">
        <v>3800</v>
      </c>
      <c r="K33" s="24">
        <v>0.16</v>
      </c>
      <c r="L33" s="14">
        <f t="shared" ref="L33:L38" si="10">J33*K33*I33</f>
        <v>2432</v>
      </c>
      <c r="M33" s="25">
        <v>0.065</v>
      </c>
      <c r="N33" s="14">
        <f t="shared" ref="N33:N38" si="11">J33*M33*I33</f>
        <v>988</v>
      </c>
      <c r="O33" s="26">
        <v>0.007</v>
      </c>
      <c r="P33" s="14">
        <f t="shared" ref="P33:P38" si="12">J33*O33*I33</f>
        <v>106.4</v>
      </c>
      <c r="Q33" s="18">
        <f t="shared" ref="Q33:Q38" si="13">SUM(P33+N33+L33)</f>
        <v>3526.4</v>
      </c>
    </row>
    <row r="34" s="2" customFormat="1" ht="36" customHeight="1" spans="1:17">
      <c r="A34" s="12">
        <v>23</v>
      </c>
      <c r="B34" s="12" t="s">
        <v>63</v>
      </c>
      <c r="C34" s="13" t="s">
        <v>72</v>
      </c>
      <c r="D34" s="13" t="s">
        <v>21</v>
      </c>
      <c r="E34" s="14">
        <v>23</v>
      </c>
      <c r="F34" s="15" t="s">
        <v>22</v>
      </c>
      <c r="G34" s="16" t="s">
        <v>73</v>
      </c>
      <c r="H34" s="16" t="s">
        <v>40</v>
      </c>
      <c r="I34" s="23">
        <v>4</v>
      </c>
      <c r="J34" s="15">
        <v>3800</v>
      </c>
      <c r="K34" s="24">
        <v>0.16</v>
      </c>
      <c r="L34" s="14">
        <f t="shared" si="10"/>
        <v>2432</v>
      </c>
      <c r="M34" s="25">
        <v>0.065</v>
      </c>
      <c r="N34" s="14">
        <f t="shared" si="11"/>
        <v>988</v>
      </c>
      <c r="O34" s="26">
        <v>0.007</v>
      </c>
      <c r="P34" s="14">
        <f t="shared" si="12"/>
        <v>106.4</v>
      </c>
      <c r="Q34" s="18">
        <f t="shared" si="13"/>
        <v>3526.4</v>
      </c>
    </row>
    <row r="35" s="2" customFormat="1" ht="36" customHeight="1" spans="1:17">
      <c r="A35" s="7"/>
      <c r="B35" s="9" t="s">
        <v>74</v>
      </c>
      <c r="C35" s="10"/>
      <c r="D35" s="10"/>
      <c r="E35" s="11"/>
      <c r="F35" s="7"/>
      <c r="G35" s="7"/>
      <c r="H35" s="7"/>
      <c r="I35" s="22"/>
      <c r="J35" s="7"/>
      <c r="K35" s="7"/>
      <c r="L35" s="7">
        <f>SUM(L36:L36)</f>
        <v>2432</v>
      </c>
      <c r="M35" s="7"/>
      <c r="N35" s="7">
        <f>SUM(N36:N36)</f>
        <v>988</v>
      </c>
      <c r="O35" s="7"/>
      <c r="P35" s="7">
        <f>SUM(P36:P36)</f>
        <v>106.4</v>
      </c>
      <c r="Q35" s="7">
        <f>SUM(Q36:Q36)</f>
        <v>3526.4</v>
      </c>
    </row>
    <row r="36" s="2" customFormat="1" ht="36" customHeight="1" spans="1:17">
      <c r="A36" s="12">
        <v>24</v>
      </c>
      <c r="B36" s="12" t="s">
        <v>75</v>
      </c>
      <c r="C36" s="13" t="s">
        <v>76</v>
      </c>
      <c r="D36" s="13" t="s">
        <v>21</v>
      </c>
      <c r="E36" s="14">
        <v>22</v>
      </c>
      <c r="F36" s="15" t="s">
        <v>22</v>
      </c>
      <c r="G36" s="16" t="s">
        <v>77</v>
      </c>
      <c r="H36" s="17" t="s">
        <v>40</v>
      </c>
      <c r="I36" s="23">
        <v>4</v>
      </c>
      <c r="J36" s="15">
        <v>3800</v>
      </c>
      <c r="K36" s="24">
        <v>0.16</v>
      </c>
      <c r="L36" s="14">
        <f t="shared" si="10"/>
        <v>2432</v>
      </c>
      <c r="M36" s="25">
        <v>0.065</v>
      </c>
      <c r="N36" s="14">
        <f t="shared" si="11"/>
        <v>988</v>
      </c>
      <c r="O36" s="26">
        <v>0.007</v>
      </c>
      <c r="P36" s="14">
        <f t="shared" si="12"/>
        <v>106.4</v>
      </c>
      <c r="Q36" s="18">
        <f t="shared" si="13"/>
        <v>3526.4</v>
      </c>
    </row>
    <row r="37" s="2" customFormat="1" ht="36" customHeight="1" spans="1:17">
      <c r="A37" s="7"/>
      <c r="B37" s="9" t="s">
        <v>78</v>
      </c>
      <c r="C37" s="10"/>
      <c r="D37" s="10"/>
      <c r="E37" s="11"/>
      <c r="F37" s="7"/>
      <c r="G37" s="7"/>
      <c r="H37" s="7"/>
      <c r="I37" s="22"/>
      <c r="J37" s="7"/>
      <c r="K37" s="7"/>
      <c r="L37" s="7">
        <f t="shared" ref="L37:Q37" si="14">SUM(L38:L38)</f>
        <v>1216</v>
      </c>
      <c r="M37" s="7"/>
      <c r="N37" s="7">
        <f t="shared" si="14"/>
        <v>494</v>
      </c>
      <c r="O37" s="7"/>
      <c r="P37" s="7">
        <f t="shared" si="14"/>
        <v>53.2</v>
      </c>
      <c r="Q37" s="7">
        <f t="shared" si="14"/>
        <v>1763.2</v>
      </c>
    </row>
    <row r="38" s="2" customFormat="1" ht="36" customHeight="1" spans="1:17">
      <c r="A38" s="12">
        <v>25</v>
      </c>
      <c r="B38" s="12" t="s">
        <v>79</v>
      </c>
      <c r="C38" s="13" t="s">
        <v>80</v>
      </c>
      <c r="D38" s="13" t="s">
        <v>32</v>
      </c>
      <c r="E38" s="14">
        <v>22</v>
      </c>
      <c r="F38" s="15" t="s">
        <v>22</v>
      </c>
      <c r="G38" s="16" t="s">
        <v>81</v>
      </c>
      <c r="H38" s="17" t="s">
        <v>24</v>
      </c>
      <c r="I38" s="23">
        <v>2</v>
      </c>
      <c r="J38" s="15">
        <v>3800</v>
      </c>
      <c r="K38" s="24">
        <v>0.16</v>
      </c>
      <c r="L38" s="14">
        <f t="shared" si="10"/>
        <v>1216</v>
      </c>
      <c r="M38" s="25">
        <v>0.065</v>
      </c>
      <c r="N38" s="14">
        <f t="shared" si="11"/>
        <v>494</v>
      </c>
      <c r="O38" s="26">
        <v>0.007</v>
      </c>
      <c r="P38" s="14">
        <f t="shared" si="12"/>
        <v>53.2</v>
      </c>
      <c r="Q38" s="18">
        <f t="shared" si="13"/>
        <v>1763.2</v>
      </c>
    </row>
    <row r="39" s="2" customFormat="1" ht="36" customHeight="1" spans="1:17">
      <c r="A39" s="7"/>
      <c r="B39" s="9" t="s">
        <v>82</v>
      </c>
      <c r="C39" s="10"/>
      <c r="D39" s="10"/>
      <c r="E39" s="11"/>
      <c r="F39" s="7"/>
      <c r="G39" s="7"/>
      <c r="H39" s="7"/>
      <c r="I39" s="22"/>
      <c r="J39" s="7"/>
      <c r="K39" s="7"/>
      <c r="L39" s="7">
        <f t="shared" ref="L39:Q39" si="15">SUM(L40:L40)</f>
        <v>2432</v>
      </c>
      <c r="M39" s="7"/>
      <c r="N39" s="7">
        <f t="shared" si="15"/>
        <v>988</v>
      </c>
      <c r="O39" s="7"/>
      <c r="P39" s="7">
        <f t="shared" si="15"/>
        <v>106.4</v>
      </c>
      <c r="Q39" s="7">
        <f t="shared" si="15"/>
        <v>3526.4</v>
      </c>
    </row>
    <row r="40" s="2" customFormat="1" ht="36" customHeight="1" spans="1:17">
      <c r="A40" s="12">
        <v>26</v>
      </c>
      <c r="B40" s="12" t="s">
        <v>83</v>
      </c>
      <c r="C40" s="13" t="s">
        <v>84</v>
      </c>
      <c r="D40" s="13" t="s">
        <v>21</v>
      </c>
      <c r="E40" s="14">
        <v>23</v>
      </c>
      <c r="F40" s="15" t="s">
        <v>22</v>
      </c>
      <c r="G40" s="16" t="s">
        <v>85</v>
      </c>
      <c r="H40" s="17" t="s">
        <v>40</v>
      </c>
      <c r="I40" s="23">
        <v>4</v>
      </c>
      <c r="J40" s="15">
        <v>3800</v>
      </c>
      <c r="K40" s="24">
        <v>0.16</v>
      </c>
      <c r="L40" s="14">
        <f t="shared" ref="L40:L44" si="16">J40*K40*I40</f>
        <v>2432</v>
      </c>
      <c r="M40" s="25">
        <v>0.065</v>
      </c>
      <c r="N40" s="14">
        <f t="shared" ref="N40:N44" si="17">J40*M40*I40</f>
        <v>988</v>
      </c>
      <c r="O40" s="26">
        <v>0.007</v>
      </c>
      <c r="P40" s="14">
        <f t="shared" ref="P40:P44" si="18">J40*O40*I40</f>
        <v>106.4</v>
      </c>
      <c r="Q40" s="18">
        <f t="shared" ref="Q40:Q44" si="19">SUM(P40+N40+L40)</f>
        <v>3526.4</v>
      </c>
    </row>
    <row r="41" s="2" customFormat="1" ht="36" customHeight="1" spans="1:17">
      <c r="A41" s="7"/>
      <c r="B41" s="9" t="s">
        <v>86</v>
      </c>
      <c r="C41" s="10"/>
      <c r="D41" s="10"/>
      <c r="E41" s="11"/>
      <c r="F41" s="7"/>
      <c r="G41" s="7"/>
      <c r="H41" s="7"/>
      <c r="I41" s="22"/>
      <c r="J41" s="7"/>
      <c r="K41" s="7"/>
      <c r="L41" s="7">
        <f t="shared" ref="L41:Q41" si="20">SUM(L42:L42)</f>
        <v>1216</v>
      </c>
      <c r="M41" s="7"/>
      <c r="N41" s="7">
        <f t="shared" si="20"/>
        <v>494</v>
      </c>
      <c r="O41" s="7"/>
      <c r="P41" s="7">
        <f t="shared" si="20"/>
        <v>53.2</v>
      </c>
      <c r="Q41" s="7">
        <f t="shared" si="20"/>
        <v>1763.2</v>
      </c>
    </row>
    <row r="42" s="2" customFormat="1" ht="36" customHeight="1" spans="1:17">
      <c r="A42" s="12">
        <v>27</v>
      </c>
      <c r="B42" s="12" t="s">
        <v>87</v>
      </c>
      <c r="C42" s="13" t="s">
        <v>88</v>
      </c>
      <c r="D42" s="13" t="s">
        <v>21</v>
      </c>
      <c r="E42" s="14">
        <v>23</v>
      </c>
      <c r="F42" s="15" t="s">
        <v>22</v>
      </c>
      <c r="G42" s="16" t="s">
        <v>23</v>
      </c>
      <c r="H42" s="17" t="s">
        <v>24</v>
      </c>
      <c r="I42" s="23">
        <v>2</v>
      </c>
      <c r="J42" s="15">
        <v>3800</v>
      </c>
      <c r="K42" s="24">
        <v>0.16</v>
      </c>
      <c r="L42" s="14">
        <f t="shared" si="16"/>
        <v>1216</v>
      </c>
      <c r="M42" s="25">
        <v>0.065</v>
      </c>
      <c r="N42" s="14">
        <f t="shared" si="17"/>
        <v>494</v>
      </c>
      <c r="O42" s="26">
        <v>0.007</v>
      </c>
      <c r="P42" s="14">
        <f t="shared" si="18"/>
        <v>53.2</v>
      </c>
      <c r="Q42" s="18">
        <f t="shared" si="19"/>
        <v>1763.2</v>
      </c>
    </row>
    <row r="43" s="2" customFormat="1" ht="36" customHeight="1" spans="1:17">
      <c r="A43" s="7"/>
      <c r="B43" s="9" t="s">
        <v>89</v>
      </c>
      <c r="C43" s="10"/>
      <c r="D43" s="10"/>
      <c r="E43" s="11"/>
      <c r="F43" s="7"/>
      <c r="G43" s="7"/>
      <c r="H43" s="7"/>
      <c r="I43" s="22"/>
      <c r="J43" s="7"/>
      <c r="K43" s="7"/>
      <c r="L43" s="7">
        <f t="shared" ref="L43:Q43" si="21">SUM(L44:L44)</f>
        <v>608</v>
      </c>
      <c r="M43" s="7"/>
      <c r="N43" s="7">
        <f t="shared" si="21"/>
        <v>0</v>
      </c>
      <c r="O43" s="7"/>
      <c r="P43" s="7">
        <f t="shared" si="21"/>
        <v>26.6</v>
      </c>
      <c r="Q43" s="7">
        <f t="shared" si="21"/>
        <v>634.6</v>
      </c>
    </row>
    <row r="44" s="2" customFormat="1" ht="36" customHeight="1" spans="1:17">
      <c r="A44" s="12">
        <v>28</v>
      </c>
      <c r="B44" s="12" t="s">
        <v>90</v>
      </c>
      <c r="C44" s="13" t="s">
        <v>91</v>
      </c>
      <c r="D44" s="13" t="s">
        <v>21</v>
      </c>
      <c r="E44" s="14">
        <v>21</v>
      </c>
      <c r="F44" s="15" t="s">
        <v>22</v>
      </c>
      <c r="G44" s="16" t="s">
        <v>92</v>
      </c>
      <c r="H44" s="17">
        <v>2024.1</v>
      </c>
      <c r="I44" s="23">
        <v>1</v>
      </c>
      <c r="J44" s="15">
        <v>3800</v>
      </c>
      <c r="K44" s="24">
        <v>0.16</v>
      </c>
      <c r="L44" s="14">
        <f t="shared" si="16"/>
        <v>608</v>
      </c>
      <c r="M44" s="25">
        <v>0.065</v>
      </c>
      <c r="N44" s="14">
        <v>0</v>
      </c>
      <c r="O44" s="26">
        <v>0.007</v>
      </c>
      <c r="P44" s="14">
        <f t="shared" si="18"/>
        <v>26.6</v>
      </c>
      <c r="Q44" s="18">
        <f t="shared" si="19"/>
        <v>634.6</v>
      </c>
    </row>
    <row r="45" s="2" customFormat="1" ht="36" customHeight="1" spans="1:17">
      <c r="A45" s="7"/>
      <c r="B45" s="9" t="s">
        <v>93</v>
      </c>
      <c r="C45" s="10"/>
      <c r="D45" s="10"/>
      <c r="E45" s="11"/>
      <c r="F45" s="7"/>
      <c r="G45" s="7"/>
      <c r="H45" s="7"/>
      <c r="I45" s="22"/>
      <c r="J45" s="7"/>
      <c r="K45" s="7"/>
      <c r="L45" s="7">
        <f t="shared" ref="L45:Q45" si="22">SUM(L46:L46)</f>
        <v>1216</v>
      </c>
      <c r="M45" s="7"/>
      <c r="N45" s="7">
        <f t="shared" si="22"/>
        <v>0</v>
      </c>
      <c r="O45" s="7"/>
      <c r="P45" s="7">
        <f t="shared" si="22"/>
        <v>53.2</v>
      </c>
      <c r="Q45" s="7">
        <f t="shared" si="22"/>
        <v>1269.2</v>
      </c>
    </row>
    <row r="46" s="2" customFormat="1" ht="36" customHeight="1" spans="1:17">
      <c r="A46" s="12">
        <v>29</v>
      </c>
      <c r="B46" s="12" t="s">
        <v>94</v>
      </c>
      <c r="C46" s="13" t="s">
        <v>95</v>
      </c>
      <c r="D46" s="13" t="s">
        <v>21</v>
      </c>
      <c r="E46" s="14">
        <v>25</v>
      </c>
      <c r="F46" s="15" t="s">
        <v>22</v>
      </c>
      <c r="G46" s="16" t="s">
        <v>96</v>
      </c>
      <c r="H46" s="17" t="s">
        <v>24</v>
      </c>
      <c r="I46" s="23">
        <v>2</v>
      </c>
      <c r="J46" s="15">
        <v>3800</v>
      </c>
      <c r="K46" s="24">
        <v>0.16</v>
      </c>
      <c r="L46" s="14">
        <f t="shared" ref="L46:L50" si="23">J46*K46*I46</f>
        <v>1216</v>
      </c>
      <c r="M46" s="25">
        <v>0.065</v>
      </c>
      <c r="N46" s="14">
        <v>0</v>
      </c>
      <c r="O46" s="26">
        <v>0.007</v>
      </c>
      <c r="P46" s="14">
        <f t="shared" ref="P46:P50" si="24">J46*O46*I46</f>
        <v>53.2</v>
      </c>
      <c r="Q46" s="18">
        <f t="shared" ref="Q46:Q50" si="25">SUM(P46+N46+L46)</f>
        <v>1269.2</v>
      </c>
    </row>
    <row r="47" s="2" customFormat="1" ht="36" customHeight="1" spans="1:17">
      <c r="A47" s="7"/>
      <c r="B47" s="9" t="s">
        <v>97</v>
      </c>
      <c r="C47" s="10"/>
      <c r="D47" s="10"/>
      <c r="E47" s="11"/>
      <c r="F47" s="7"/>
      <c r="G47" s="7"/>
      <c r="H47" s="7"/>
      <c r="I47" s="22"/>
      <c r="J47" s="7"/>
      <c r="K47" s="7"/>
      <c r="L47" s="7">
        <f t="shared" ref="L47:Q47" si="26">SUM(L48:L48)</f>
        <v>2432</v>
      </c>
      <c r="M47" s="7"/>
      <c r="N47" s="7">
        <f t="shared" si="26"/>
        <v>988</v>
      </c>
      <c r="O47" s="7"/>
      <c r="P47" s="7">
        <f t="shared" si="26"/>
        <v>106.4</v>
      </c>
      <c r="Q47" s="7">
        <f t="shared" si="26"/>
        <v>3526.4</v>
      </c>
    </row>
    <row r="48" s="2" customFormat="1" ht="36" customHeight="1" spans="1:17">
      <c r="A48" s="12">
        <v>30</v>
      </c>
      <c r="B48" s="12" t="s">
        <v>98</v>
      </c>
      <c r="C48" s="13" t="s">
        <v>99</v>
      </c>
      <c r="D48" s="13" t="s">
        <v>32</v>
      </c>
      <c r="E48" s="14">
        <v>22</v>
      </c>
      <c r="F48" s="15" t="s">
        <v>22</v>
      </c>
      <c r="G48" s="16" t="s">
        <v>100</v>
      </c>
      <c r="H48" s="17" t="s">
        <v>40</v>
      </c>
      <c r="I48" s="23">
        <v>4</v>
      </c>
      <c r="J48" s="15">
        <v>3800</v>
      </c>
      <c r="K48" s="24">
        <v>0.16</v>
      </c>
      <c r="L48" s="14">
        <f t="shared" si="23"/>
        <v>2432</v>
      </c>
      <c r="M48" s="25">
        <v>0.065</v>
      </c>
      <c r="N48" s="14">
        <f t="shared" ref="N48:N53" si="27">J48*M48*I48</f>
        <v>988</v>
      </c>
      <c r="O48" s="26">
        <v>0.007</v>
      </c>
      <c r="P48" s="14">
        <f t="shared" si="24"/>
        <v>106.4</v>
      </c>
      <c r="Q48" s="18">
        <f t="shared" si="25"/>
        <v>3526.4</v>
      </c>
    </row>
    <row r="49" s="2" customFormat="1" ht="36" customHeight="1" spans="1:17">
      <c r="A49" s="7"/>
      <c r="B49" s="9" t="s">
        <v>101</v>
      </c>
      <c r="C49" s="10"/>
      <c r="D49" s="10"/>
      <c r="E49" s="11"/>
      <c r="F49" s="7"/>
      <c r="G49" s="7"/>
      <c r="H49" s="7"/>
      <c r="I49" s="22"/>
      <c r="J49" s="7"/>
      <c r="K49" s="7"/>
      <c r="L49" s="7">
        <f t="shared" ref="L49:Q49" si="28">SUM(L50:L50)</f>
        <v>1824</v>
      </c>
      <c r="M49" s="7"/>
      <c r="N49" s="7">
        <f t="shared" si="28"/>
        <v>741</v>
      </c>
      <c r="O49" s="7"/>
      <c r="P49" s="7">
        <f t="shared" si="28"/>
        <v>79.8</v>
      </c>
      <c r="Q49" s="7">
        <f t="shared" si="28"/>
        <v>2644.8</v>
      </c>
    </row>
    <row r="50" s="2" customFormat="1" ht="36" customHeight="1" spans="1:17">
      <c r="A50" s="12">
        <v>31</v>
      </c>
      <c r="B50" s="12" t="s">
        <v>102</v>
      </c>
      <c r="C50" s="13" t="s">
        <v>103</v>
      </c>
      <c r="D50" s="13" t="s">
        <v>32</v>
      </c>
      <c r="E50" s="14">
        <v>22</v>
      </c>
      <c r="F50" s="15" t="s">
        <v>22</v>
      </c>
      <c r="G50" s="16" t="s">
        <v>104</v>
      </c>
      <c r="H50" s="17" t="s">
        <v>68</v>
      </c>
      <c r="I50" s="23">
        <v>3</v>
      </c>
      <c r="J50" s="15">
        <v>3800</v>
      </c>
      <c r="K50" s="24">
        <v>0.16</v>
      </c>
      <c r="L50" s="14">
        <f t="shared" si="23"/>
        <v>1824</v>
      </c>
      <c r="M50" s="25">
        <v>0.065</v>
      </c>
      <c r="N50" s="14">
        <f t="shared" si="27"/>
        <v>741</v>
      </c>
      <c r="O50" s="26">
        <v>0.007</v>
      </c>
      <c r="P50" s="14">
        <f t="shared" si="24"/>
        <v>79.8</v>
      </c>
      <c r="Q50" s="18">
        <f t="shared" si="25"/>
        <v>2644.8</v>
      </c>
    </row>
    <row r="51" s="2" customFormat="1" ht="36" customHeight="1" spans="1:17">
      <c r="A51" s="7"/>
      <c r="B51" s="9" t="s">
        <v>105</v>
      </c>
      <c r="C51" s="10"/>
      <c r="D51" s="10"/>
      <c r="E51" s="11"/>
      <c r="F51" s="7"/>
      <c r="G51" s="7"/>
      <c r="H51" s="7"/>
      <c r="I51" s="22"/>
      <c r="J51" s="7"/>
      <c r="K51" s="7"/>
      <c r="L51" s="7">
        <f>SUM(L52:L53)</f>
        <v>2432</v>
      </c>
      <c r="M51" s="7"/>
      <c r="N51" s="7">
        <f>SUM(N52:N53)</f>
        <v>988</v>
      </c>
      <c r="O51" s="7"/>
      <c r="P51" s="7">
        <f>SUM(P52:P53)</f>
        <v>106.4</v>
      </c>
      <c r="Q51" s="7">
        <f>SUM(Q52:Q53)</f>
        <v>3526.4</v>
      </c>
    </row>
    <row r="52" s="2" customFormat="1" ht="36" customHeight="1" spans="1:17">
      <c r="A52" s="12">
        <v>32</v>
      </c>
      <c r="B52" s="12" t="s">
        <v>106</v>
      </c>
      <c r="C52" s="13" t="s">
        <v>107</v>
      </c>
      <c r="D52" s="13" t="s">
        <v>32</v>
      </c>
      <c r="E52" s="14">
        <v>23</v>
      </c>
      <c r="F52" s="15" t="s">
        <v>22</v>
      </c>
      <c r="G52" s="16" t="s">
        <v>108</v>
      </c>
      <c r="H52" s="17" t="s">
        <v>24</v>
      </c>
      <c r="I52" s="23">
        <v>2</v>
      </c>
      <c r="J52" s="15">
        <v>3800</v>
      </c>
      <c r="K52" s="24">
        <v>0.16</v>
      </c>
      <c r="L52" s="14">
        <f t="shared" ref="L52:L55" si="29">J52*K52*I52</f>
        <v>1216</v>
      </c>
      <c r="M52" s="25">
        <v>0.065</v>
      </c>
      <c r="N52" s="14">
        <f t="shared" si="27"/>
        <v>494</v>
      </c>
      <c r="O52" s="26">
        <v>0.007</v>
      </c>
      <c r="P52" s="14">
        <f t="shared" ref="P52:P55" si="30">J52*O52*I52</f>
        <v>53.2</v>
      </c>
      <c r="Q52" s="18">
        <f t="shared" ref="Q52:Q55" si="31">SUM(P52+N52+L52)</f>
        <v>1763.2</v>
      </c>
    </row>
    <row r="53" s="2" customFormat="1" ht="36" customHeight="1" spans="1:17">
      <c r="A53" s="12">
        <v>33</v>
      </c>
      <c r="B53" s="12" t="s">
        <v>106</v>
      </c>
      <c r="C53" s="13" t="s">
        <v>109</v>
      </c>
      <c r="D53" s="13" t="s">
        <v>32</v>
      </c>
      <c r="E53" s="14">
        <v>24</v>
      </c>
      <c r="F53" s="15" t="s">
        <v>22</v>
      </c>
      <c r="G53" s="16" t="s">
        <v>108</v>
      </c>
      <c r="H53" s="16" t="s">
        <v>24</v>
      </c>
      <c r="I53" s="23">
        <v>2</v>
      </c>
      <c r="J53" s="15">
        <v>3800</v>
      </c>
      <c r="K53" s="24">
        <v>0.16</v>
      </c>
      <c r="L53" s="14">
        <f t="shared" si="29"/>
        <v>1216</v>
      </c>
      <c r="M53" s="25">
        <v>0.065</v>
      </c>
      <c r="N53" s="14">
        <f t="shared" si="27"/>
        <v>494</v>
      </c>
      <c r="O53" s="26">
        <v>0.007</v>
      </c>
      <c r="P53" s="14">
        <f t="shared" si="30"/>
        <v>53.2</v>
      </c>
      <c r="Q53" s="18">
        <f t="shared" si="31"/>
        <v>1763.2</v>
      </c>
    </row>
    <row r="54" s="2" customFormat="1" ht="36" customHeight="1" spans="1:17">
      <c r="A54" s="7"/>
      <c r="B54" s="9" t="s">
        <v>110</v>
      </c>
      <c r="C54" s="10"/>
      <c r="D54" s="10"/>
      <c r="E54" s="11"/>
      <c r="F54" s="7"/>
      <c r="G54" s="7"/>
      <c r="H54" s="7"/>
      <c r="I54" s="22"/>
      <c r="J54" s="7"/>
      <c r="K54" s="7"/>
      <c r="L54" s="7">
        <f t="shared" ref="L54:Q54" si="32">SUM(L55:L55)</f>
        <v>1216</v>
      </c>
      <c r="M54" s="7"/>
      <c r="N54" s="7">
        <f t="shared" si="32"/>
        <v>494</v>
      </c>
      <c r="O54" s="7"/>
      <c r="P54" s="7">
        <f t="shared" si="32"/>
        <v>53.2</v>
      </c>
      <c r="Q54" s="7">
        <f t="shared" si="32"/>
        <v>1763.2</v>
      </c>
    </row>
    <row r="55" s="2" customFormat="1" ht="36" customHeight="1" spans="1:17">
      <c r="A55" s="12">
        <v>34</v>
      </c>
      <c r="B55" s="12" t="s">
        <v>111</v>
      </c>
      <c r="C55" s="13" t="s">
        <v>112</v>
      </c>
      <c r="D55" s="13" t="s">
        <v>21</v>
      </c>
      <c r="E55" s="14">
        <v>25</v>
      </c>
      <c r="F55" s="15" t="s">
        <v>22</v>
      </c>
      <c r="G55" s="16" t="s">
        <v>113</v>
      </c>
      <c r="H55" s="17" t="s">
        <v>24</v>
      </c>
      <c r="I55" s="23">
        <v>2</v>
      </c>
      <c r="J55" s="15">
        <v>3800</v>
      </c>
      <c r="K55" s="24">
        <v>0.16</v>
      </c>
      <c r="L55" s="14">
        <f t="shared" si="29"/>
        <v>1216</v>
      </c>
      <c r="M55" s="25">
        <v>0.065</v>
      </c>
      <c r="N55" s="14">
        <f t="shared" ref="N55:N59" si="33">J55*M55*I55</f>
        <v>494</v>
      </c>
      <c r="O55" s="26">
        <v>0.007</v>
      </c>
      <c r="P55" s="14">
        <f t="shared" si="30"/>
        <v>53.2</v>
      </c>
      <c r="Q55" s="18">
        <f t="shared" si="31"/>
        <v>1763.2</v>
      </c>
    </row>
    <row r="56" s="2" customFormat="1" ht="36" customHeight="1" spans="1:17">
      <c r="A56" s="7"/>
      <c r="B56" s="9" t="s">
        <v>114</v>
      </c>
      <c r="C56" s="10"/>
      <c r="D56" s="10"/>
      <c r="E56" s="11"/>
      <c r="F56" s="7"/>
      <c r="G56" s="7"/>
      <c r="H56" s="7"/>
      <c r="I56" s="22"/>
      <c r="J56" s="7"/>
      <c r="K56" s="7"/>
      <c r="L56" s="7">
        <f t="shared" ref="L56:Q56" si="34">SUM(L57:L57)</f>
        <v>1216</v>
      </c>
      <c r="M56" s="7"/>
      <c r="N56" s="7">
        <f t="shared" si="34"/>
        <v>494</v>
      </c>
      <c r="O56" s="7"/>
      <c r="P56" s="7">
        <f t="shared" si="34"/>
        <v>53.2</v>
      </c>
      <c r="Q56" s="7">
        <f t="shared" si="34"/>
        <v>1763.2</v>
      </c>
    </row>
    <row r="57" s="2" customFormat="1" ht="36" customHeight="1" spans="1:17">
      <c r="A57" s="12">
        <v>35</v>
      </c>
      <c r="B57" s="12" t="s">
        <v>115</v>
      </c>
      <c r="C57" s="13" t="s">
        <v>116</v>
      </c>
      <c r="D57" s="13" t="s">
        <v>21</v>
      </c>
      <c r="E57" s="14">
        <v>24</v>
      </c>
      <c r="F57" s="15" t="s">
        <v>22</v>
      </c>
      <c r="G57" s="16" t="s">
        <v>117</v>
      </c>
      <c r="H57" s="17" t="s">
        <v>24</v>
      </c>
      <c r="I57" s="23">
        <v>2</v>
      </c>
      <c r="J57" s="15">
        <v>3800</v>
      </c>
      <c r="K57" s="24">
        <v>0.16</v>
      </c>
      <c r="L57" s="14">
        <f>J57*K57*I57</f>
        <v>1216</v>
      </c>
      <c r="M57" s="25">
        <v>0.065</v>
      </c>
      <c r="N57" s="14">
        <f t="shared" si="33"/>
        <v>494</v>
      </c>
      <c r="O57" s="26">
        <v>0.007</v>
      </c>
      <c r="P57" s="14">
        <f>J57*O57*I57</f>
        <v>53.2</v>
      </c>
      <c r="Q57" s="18">
        <f>SUM(P57+N57+L57)</f>
        <v>1763.2</v>
      </c>
    </row>
    <row r="58" s="2" customFormat="1" ht="36" customHeight="1" spans="1:17">
      <c r="A58" s="7"/>
      <c r="B58" s="9" t="s">
        <v>118</v>
      </c>
      <c r="C58" s="10"/>
      <c r="D58" s="10"/>
      <c r="E58" s="11"/>
      <c r="F58" s="7"/>
      <c r="G58" s="7"/>
      <c r="H58" s="7"/>
      <c r="I58" s="22"/>
      <c r="J58" s="7"/>
      <c r="K58" s="7"/>
      <c r="L58" s="7">
        <f t="shared" ref="L58:Q58" si="35">SUM(L59:L59)</f>
        <v>1216</v>
      </c>
      <c r="M58" s="7"/>
      <c r="N58" s="7">
        <f t="shared" si="35"/>
        <v>494</v>
      </c>
      <c r="O58" s="7"/>
      <c r="P58" s="7">
        <f t="shared" si="35"/>
        <v>53.2</v>
      </c>
      <c r="Q58" s="7">
        <f t="shared" si="35"/>
        <v>1763.2</v>
      </c>
    </row>
    <row r="59" s="2" customFormat="1" ht="36" customHeight="1" spans="1:17">
      <c r="A59" s="12">
        <v>36</v>
      </c>
      <c r="B59" s="12" t="s">
        <v>119</v>
      </c>
      <c r="C59" s="13" t="s">
        <v>120</v>
      </c>
      <c r="D59" s="13" t="s">
        <v>32</v>
      </c>
      <c r="E59" s="14">
        <v>24</v>
      </c>
      <c r="F59" s="15" t="s">
        <v>22</v>
      </c>
      <c r="G59" s="16" t="s">
        <v>121</v>
      </c>
      <c r="H59" s="17" t="s">
        <v>24</v>
      </c>
      <c r="I59" s="23">
        <v>2</v>
      </c>
      <c r="J59" s="15">
        <v>3800</v>
      </c>
      <c r="K59" s="24">
        <v>0.16</v>
      </c>
      <c r="L59" s="14">
        <f>J59*K59*I59</f>
        <v>1216</v>
      </c>
      <c r="M59" s="25">
        <v>0.065</v>
      </c>
      <c r="N59" s="14">
        <f t="shared" si="33"/>
        <v>494</v>
      </c>
      <c r="O59" s="26">
        <v>0.007</v>
      </c>
      <c r="P59" s="14">
        <f>J59*O59*I59</f>
        <v>53.2</v>
      </c>
      <c r="Q59" s="18">
        <f>SUM(P59+N59+L59)</f>
        <v>1763.2</v>
      </c>
    </row>
    <row r="60" s="2" customFormat="1" ht="36" customHeight="1" spans="1:17">
      <c r="A60" s="18" t="s">
        <v>122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29"/>
    </row>
    <row r="61" ht="55" customHeight="1" spans="1:17">
      <c r="A61" s="19" t="s">
        <v>123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0"/>
    </row>
  </sheetData>
  <protectedRanges>
    <protectedRange sqref="C6" name="区域1_10_1_1"/>
    <protectedRange sqref="C12:C13" name="区域1_7_1_1"/>
    <protectedRange sqref="C6" name="区域1_10_2"/>
  </protectedRanges>
  <mergeCells count="37">
    <mergeCell ref="A1:Q1"/>
    <mergeCell ref="A2:Q2"/>
    <mergeCell ref="K3:L3"/>
    <mergeCell ref="M3:N3"/>
    <mergeCell ref="O3:P3"/>
    <mergeCell ref="B5:E5"/>
    <mergeCell ref="B9:E9"/>
    <mergeCell ref="B11:E11"/>
    <mergeCell ref="B14:E14"/>
    <mergeCell ref="B16:E16"/>
    <mergeCell ref="B18:E18"/>
    <mergeCell ref="B29:E29"/>
    <mergeCell ref="B35:E35"/>
    <mergeCell ref="B37:E37"/>
    <mergeCell ref="B39:E39"/>
    <mergeCell ref="B41:E41"/>
    <mergeCell ref="B43:E43"/>
    <mergeCell ref="B45:E45"/>
    <mergeCell ref="B47:E47"/>
    <mergeCell ref="B49:E49"/>
    <mergeCell ref="B51:E51"/>
    <mergeCell ref="B54:E54"/>
    <mergeCell ref="B56:E56"/>
    <mergeCell ref="B58:E58"/>
    <mergeCell ref="A60:Q60"/>
    <mergeCell ref="A61:P6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conditionalFormatting sqref="C3:C4 C62:C1048576">
    <cfRule type="duplicateValues" dxfId="0" priority="58"/>
  </conditionalFormatting>
  <pageMargins left="0.747916666666667" right="0.629861111111111" top="0.865972222222222" bottom="0.511805555555556" header="0.275" footer="0.275"/>
  <pageSetup paperSize="9" scale="65" fitToHeight="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10_1_1" rangeCreator="" othersAccessPermission="edit"/>
    <arrUserId title="区域1_7_1_1" rangeCreator="" othersAccessPermission="edit"/>
    <arrUserId title="区域1_10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Burberry</cp:lastModifiedBy>
  <dcterms:created xsi:type="dcterms:W3CDTF">2020-11-25T01:41:00Z</dcterms:created>
  <cp:lastPrinted>2020-11-25T01:53:00Z</cp:lastPrinted>
  <dcterms:modified xsi:type="dcterms:W3CDTF">2024-11-28T08:33:49Z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9EAE4427D6F344558C9A9D604BA43DEB_13</vt:lpwstr>
  </property>
  <property fmtid="{D5CDD505-2E9C-101B-9397-08002B2CF9AE}" pid="4" name="KSOProductBuildVer">
    <vt:lpwstr>2052-12.1.0.18608</vt:lpwstr>
  </property>
</Properties>
</file>