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4" r:id="rId1"/>
    <sheet name="Sheet2" sheetId="2" r:id="rId2"/>
    <sheet name="Sheet3" sheetId="3" r:id="rId3"/>
  </sheets>
  <definedNames>
    <definedName name="_xlnm.Print_Titles" localSheetId="0">Sheet1!$1:$4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C9" authorId="0">
      <text>
        <r>
          <rPr>
            <sz val="9"/>
            <rFont val="宋体"/>
            <charset val="134"/>
          </rPr>
          <t xml:space="preserve">第二次入职
</t>
        </r>
      </text>
    </comment>
  </commentList>
</comments>
</file>

<file path=xl/sharedStrings.xml><?xml version="1.0" encoding="utf-8"?>
<sst xmlns="http://schemas.openxmlformats.org/spreadsheetml/2006/main" count="459" uniqueCount="152">
  <si>
    <t>2023年曾都区企业招用就业困难人员社会保险补贴申报明细表</t>
  </si>
  <si>
    <t>单位：元</t>
  </si>
  <si>
    <t>序号</t>
  </si>
  <si>
    <t>单位名称</t>
  </si>
  <si>
    <t>姓名</t>
  </si>
  <si>
    <t>性别</t>
  </si>
  <si>
    <t>年龄</t>
  </si>
  <si>
    <t>人员
类别</t>
  </si>
  <si>
    <t>劳动合同起止时间</t>
  </si>
  <si>
    <t>申报补贴月份</t>
  </si>
  <si>
    <t>享受月数</t>
  </si>
  <si>
    <t>月缴费
基数</t>
  </si>
  <si>
    <t>企业实际纳基本养老保险费</t>
  </si>
  <si>
    <t>企业实际纳基本医疗保险费</t>
  </si>
  <si>
    <t>企业实际纳失业保险费</t>
  </si>
  <si>
    <t>合计金额</t>
  </si>
  <si>
    <t>比例</t>
  </si>
  <si>
    <t>金额</t>
  </si>
  <si>
    <t>一、湖北三环铸造有限公司合计</t>
  </si>
  <si>
    <t>湖北三环铸造有限公司</t>
  </si>
  <si>
    <t>汪慧明</t>
  </si>
  <si>
    <t>女</t>
  </si>
  <si>
    <t>①</t>
  </si>
  <si>
    <t>2022.3.23-2023.6.30</t>
  </si>
  <si>
    <t>2022.11-2022.12</t>
  </si>
  <si>
    <t>朱光海</t>
  </si>
  <si>
    <t>男</t>
  </si>
  <si>
    <t>2022.3.24-2023.6.30</t>
  </si>
  <si>
    <t>2022.11-2023.1</t>
  </si>
  <si>
    <t>张玉明</t>
  </si>
  <si>
    <t>2022.9.22-2023.1.25</t>
  </si>
  <si>
    <t>金枝</t>
  </si>
  <si>
    <t>2022.9.24-2023.12.31</t>
  </si>
  <si>
    <t>裴爱萍</t>
  </si>
  <si>
    <t>2022.3.27-2023.6.30</t>
  </si>
  <si>
    <t>罗明秀</t>
  </si>
  <si>
    <t>2022.9.22-2023.12.31</t>
  </si>
  <si>
    <t>2022.11-2023.5</t>
  </si>
  <si>
    <t>刘福爱</t>
  </si>
  <si>
    <t>2022.11-2023.6</t>
  </si>
  <si>
    <t>王玲</t>
  </si>
  <si>
    <t>刘秀林</t>
  </si>
  <si>
    <t>2022.9.24-2023.11.29</t>
  </si>
  <si>
    <t>柏世兵</t>
  </si>
  <si>
    <t>熊军</t>
  </si>
  <si>
    <t>2022.9.22-2023.7.4</t>
  </si>
  <si>
    <t>汪运银</t>
  </si>
  <si>
    <t>2022.9.23-2023.9.28</t>
  </si>
  <si>
    <t>邓克志</t>
  </si>
  <si>
    <t>冯申猛</t>
  </si>
  <si>
    <t>甘清春</t>
  </si>
  <si>
    <t>施建国</t>
  </si>
  <si>
    <t>石正凤</t>
  </si>
  <si>
    <t>2022.11.23-2023.12.31</t>
  </si>
  <si>
    <t>魏军</t>
  </si>
  <si>
    <t>刘国</t>
  </si>
  <si>
    <t>2023.2.25-2024.6.30</t>
  </si>
  <si>
    <t>2023.2-2023.2</t>
  </si>
  <si>
    <t>杨国云</t>
  </si>
  <si>
    <t>2023.2.24-2024.6.30</t>
  </si>
  <si>
    <t>2023.3-2023.3</t>
  </si>
  <si>
    <t>张宗华</t>
  </si>
  <si>
    <t>2023.3.28-2024.6.30</t>
  </si>
  <si>
    <t>杨永才</t>
  </si>
  <si>
    <t>吴敏</t>
  </si>
  <si>
    <t>2023.3.29-2024.6.30</t>
  </si>
  <si>
    <t>2023.5-2023.5</t>
  </si>
  <si>
    <t>杨福均</t>
  </si>
  <si>
    <t>2023.2-2023.3</t>
  </si>
  <si>
    <t>江刚</t>
  </si>
  <si>
    <t>2023.3-2023.4</t>
  </si>
  <si>
    <t>蒋吉伦</t>
  </si>
  <si>
    <t>曹超奎</t>
  </si>
  <si>
    <t>万丹</t>
  </si>
  <si>
    <t>王钊</t>
  </si>
  <si>
    <t>2023.5.26-2024.6.30</t>
  </si>
  <si>
    <t>2023.5-2023.6</t>
  </si>
  <si>
    <t>马支富</t>
  </si>
  <si>
    <t>李昌平</t>
  </si>
  <si>
    <t>何嫦清</t>
  </si>
  <si>
    <t>2023.3-2023.5</t>
  </si>
  <si>
    <t>何义加</t>
  </si>
  <si>
    <t>2023.4.26-2024.6.30</t>
  </si>
  <si>
    <t>2023.4-2023.6</t>
  </si>
  <si>
    <t>魏富国</t>
  </si>
  <si>
    <t>张正翠</t>
  </si>
  <si>
    <t>洪英</t>
  </si>
  <si>
    <t>2023.2-2023.5</t>
  </si>
  <si>
    <t>尹友国</t>
  </si>
  <si>
    <t>包宗高</t>
  </si>
  <si>
    <t>2023.3-2023.6</t>
  </si>
  <si>
    <t>林当兵</t>
  </si>
  <si>
    <t>周大权</t>
  </si>
  <si>
    <t>候明月</t>
  </si>
  <si>
    <t>金桥</t>
  </si>
  <si>
    <t>代苏勤</t>
  </si>
  <si>
    <t>王海荣</t>
  </si>
  <si>
    <t>汪春芬</t>
  </si>
  <si>
    <t>费德金</t>
  </si>
  <si>
    <t>2023.2-2023.6</t>
  </si>
  <si>
    <t>淳世强</t>
  </si>
  <si>
    <t>黄玉玲</t>
  </si>
  <si>
    <t>孙金荣</t>
  </si>
  <si>
    <t>唐慧雪</t>
  </si>
  <si>
    <t>胡志林</t>
  </si>
  <si>
    <t>二、随州市晖宏兴布业有限责任公司合计</t>
  </si>
  <si>
    <t>随州市晖宏兴布业有限责任公司</t>
  </si>
  <si>
    <t>陈桂莉</t>
  </si>
  <si>
    <t>2022.7-2025.7</t>
  </si>
  <si>
    <t>张明军</t>
  </si>
  <si>
    <t>裴作存</t>
  </si>
  <si>
    <t>沈小玲</t>
  </si>
  <si>
    <t>周红丹</t>
  </si>
  <si>
    <t>邓群</t>
  </si>
  <si>
    <t>陶敏</t>
  </si>
  <si>
    <t>石忠华</t>
  </si>
  <si>
    <t>刘发秀</t>
  </si>
  <si>
    <t>郭秋林</t>
  </si>
  <si>
    <t>刘海燕</t>
  </si>
  <si>
    <t>张艳</t>
  </si>
  <si>
    <t>三、湖北天威汽车有限公司合计</t>
  </si>
  <si>
    <t>湖北天威汽车有限公司</t>
  </si>
  <si>
    <t>李爱民</t>
  </si>
  <si>
    <t>⑩</t>
  </si>
  <si>
    <t>2020-长期</t>
  </si>
  <si>
    <t>徐登登</t>
  </si>
  <si>
    <t>四、湖北新思维专用汽车销售有限公司合计</t>
  </si>
  <si>
    <t xml:space="preserve"> </t>
  </si>
  <si>
    <t>湖北新思维专用汽车销售有限公司</t>
  </si>
  <si>
    <t>周正超</t>
  </si>
  <si>
    <t>2021年12月-长期</t>
  </si>
  <si>
    <t>五、随州市东阳专用汽车销售有限公司合计</t>
  </si>
  <si>
    <t>随州市东阳专用汽车销售有限公司</t>
  </si>
  <si>
    <t>梁潇</t>
  </si>
  <si>
    <t>⑥</t>
  </si>
  <si>
    <t>2022.6-2024.5</t>
  </si>
  <si>
    <t>六、随州市东正专用汽车销售有限公司合计</t>
  </si>
  <si>
    <t>随州市东正专用汽车销售有限公司</t>
  </si>
  <si>
    <t>罗炟</t>
  </si>
  <si>
    <t>2022.5-2024.4</t>
  </si>
  <si>
    <t>七、湖北智乐游泳设备有限公司合计</t>
  </si>
  <si>
    <t>湖北智乐游泳设备有限公司</t>
  </si>
  <si>
    <t>刘卓</t>
  </si>
  <si>
    <t>⑦</t>
  </si>
  <si>
    <t>2022.3.12-2025.3.12</t>
  </si>
  <si>
    <t>王赛</t>
  </si>
  <si>
    <t>2022.8.13-2025.8.13</t>
  </si>
  <si>
    <t>徐慧欣</t>
  </si>
  <si>
    <t>2023.2.15-2026.2.15</t>
  </si>
  <si>
    <t xml:space="preserve">  说明：“人员类别”包括:经认定的就业困难人员（①女性年满40周岁或者男性年满50周岁的失业人员（简称大龄就业困难人员）、②连续失业1年以上人员、③失地农民、④城镇零就业家庭成员或者享受城镇居民最低生活保障的人员、⑤农村零转移就业贫困家庭成员、⑥毕业一年以上未就业的高校毕业生、⑦残疾人、⑧各级社会福利机构供养的成年孤儿和社会成年孤儿）、⑨离校2年内未就业的高校毕业生、⑩建档立卡贫困人员。</t>
  </si>
  <si>
    <t>初审：</t>
  </si>
  <si>
    <t>复核：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</si>
</sst>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22"/>
      <color theme="1"/>
      <name val="方正小标宋简体"/>
      <charset val="134"/>
    </font>
    <font>
      <sz val="10.5"/>
      <color theme="1"/>
      <name val="仿宋_GB2312"/>
      <charset val="134"/>
    </font>
    <font>
      <sz val="10.5"/>
      <color theme="1"/>
      <name val="黑体"/>
      <charset val="134"/>
    </font>
    <font>
      <sz val="9"/>
      <color theme="1"/>
      <name val="黑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5"/>
  <sheetViews>
    <sheetView tabSelected="1" workbookViewId="0">
      <pane ySplit="4" topLeftCell="A5" activePane="bottomLeft" state="frozen"/>
      <selection/>
      <selection pane="bottomLeft" activeCell="A1" sqref="A1:P1"/>
    </sheetView>
  </sheetViews>
  <sheetFormatPr defaultColWidth="9" defaultRowHeight="13.5"/>
  <cols>
    <col min="1" max="1" width="4.75" style="2" customWidth="1"/>
    <col min="2" max="2" width="12.1333333333333" style="3" customWidth="1"/>
    <col min="3" max="3" width="7.63333333333333" style="2" customWidth="1"/>
    <col min="4" max="4" width="5.5" style="2" customWidth="1"/>
    <col min="5" max="5" width="4.875" style="2" customWidth="1"/>
    <col min="6" max="6" width="4.625" style="2" customWidth="1"/>
    <col min="7" max="7" width="11.1416666666667" style="3" customWidth="1"/>
    <col min="8" max="8" width="10.125" style="3" customWidth="1"/>
    <col min="9" max="9" width="7.375" style="2" customWidth="1"/>
    <col min="10" max="10" width="6.875" style="2" customWidth="1"/>
    <col min="11" max="11" width="6.5" style="2" customWidth="1"/>
    <col min="12" max="12" width="9" style="2"/>
    <col min="13" max="13" width="6.875" style="2" customWidth="1"/>
    <col min="14" max="14" width="9.375" style="2"/>
    <col min="15" max="15" width="7" style="2" customWidth="1"/>
    <col min="16" max="16" width="9" style="2"/>
    <col min="17" max="17" width="9.375" style="2"/>
    <col min="18" max="16384" width="9" style="2"/>
  </cols>
  <sheetData>
    <row r="1" ht="27" spans="1:16">
      <c r="A1" s="4" t="s">
        <v>0</v>
      </c>
      <c r="B1" s="5"/>
      <c r="C1" s="4"/>
      <c r="D1" s="4"/>
      <c r="E1" s="4"/>
      <c r="F1" s="4"/>
      <c r="G1" s="5"/>
      <c r="H1" s="5"/>
      <c r="I1" s="4"/>
      <c r="J1" s="4"/>
      <c r="K1" s="4"/>
      <c r="L1" s="4"/>
      <c r="M1" s="4"/>
      <c r="N1" s="4"/>
      <c r="O1" s="4"/>
      <c r="P1" s="4"/>
    </row>
    <row r="2" ht="21" customHeight="1" spans="1:16">
      <c r="A2" s="6" t="s">
        <v>1</v>
      </c>
      <c r="B2" s="7"/>
      <c r="C2" s="6"/>
      <c r="D2" s="6"/>
      <c r="E2" s="6"/>
      <c r="F2" s="6"/>
      <c r="G2" s="7"/>
      <c r="H2" s="7"/>
      <c r="I2" s="6"/>
      <c r="J2" s="6"/>
      <c r="K2" s="6"/>
      <c r="L2" s="6"/>
      <c r="M2" s="6"/>
      <c r="N2" s="6"/>
      <c r="O2" s="6"/>
      <c r="P2" s="6"/>
    </row>
    <row r="3" ht="36.75" customHeight="1" spans="1:17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20" t="s">
        <v>10</v>
      </c>
      <c r="J3" s="8" t="s">
        <v>11</v>
      </c>
      <c r="K3" s="8" t="s">
        <v>12</v>
      </c>
      <c r="L3" s="8"/>
      <c r="M3" s="8" t="s">
        <v>13</v>
      </c>
      <c r="N3" s="8"/>
      <c r="O3" s="8" t="s">
        <v>14</v>
      </c>
      <c r="P3" s="8"/>
      <c r="Q3" s="26" t="s">
        <v>15</v>
      </c>
    </row>
    <row r="4" ht="29.25" customHeight="1" spans="1:17">
      <c r="A4" s="8"/>
      <c r="B4" s="9"/>
      <c r="C4" s="8"/>
      <c r="D4" s="8"/>
      <c r="E4" s="8"/>
      <c r="F4" s="8"/>
      <c r="G4" s="8"/>
      <c r="H4" s="8"/>
      <c r="I4" s="21"/>
      <c r="J4" s="8"/>
      <c r="K4" s="8" t="s">
        <v>16</v>
      </c>
      <c r="L4" s="8" t="s">
        <v>17</v>
      </c>
      <c r="M4" s="8" t="s">
        <v>16</v>
      </c>
      <c r="N4" s="8" t="s">
        <v>17</v>
      </c>
      <c r="O4" s="8" t="s">
        <v>16</v>
      </c>
      <c r="P4" s="8" t="s">
        <v>17</v>
      </c>
      <c r="Q4" s="27"/>
    </row>
    <row r="5" customFormat="1" ht="29.25" customHeight="1" spans="1:17">
      <c r="A5" s="8"/>
      <c r="B5" s="10" t="s">
        <v>18</v>
      </c>
      <c r="C5" s="11"/>
      <c r="D5" s="11"/>
      <c r="E5" s="12"/>
      <c r="F5" s="8"/>
      <c r="G5" s="8"/>
      <c r="H5" s="8"/>
      <c r="I5" s="21"/>
      <c r="J5" s="8"/>
      <c r="K5" s="8"/>
      <c r="L5" s="8">
        <f t="shared" ref="L5:Q5" si="0">SUM(L6:L56)</f>
        <v>121440</v>
      </c>
      <c r="M5" s="8"/>
      <c r="N5" s="8">
        <f t="shared" si="0"/>
        <v>49335</v>
      </c>
      <c r="O5" s="8"/>
      <c r="P5" s="8">
        <f t="shared" si="0"/>
        <v>5313</v>
      </c>
      <c r="Q5" s="8">
        <f>L5+N5+P5</f>
        <v>176088</v>
      </c>
    </row>
    <row r="6" s="1" customFormat="1" ht="36" customHeight="1" spans="1:17">
      <c r="A6" s="13">
        <v>1</v>
      </c>
      <c r="B6" s="13" t="s">
        <v>19</v>
      </c>
      <c r="C6" s="14" t="s">
        <v>20</v>
      </c>
      <c r="D6" s="14" t="s">
        <v>21</v>
      </c>
      <c r="E6" s="15">
        <v>44</v>
      </c>
      <c r="F6" s="15" t="s">
        <v>22</v>
      </c>
      <c r="G6" s="16" t="s">
        <v>23</v>
      </c>
      <c r="H6" s="16" t="s">
        <v>24</v>
      </c>
      <c r="I6" s="22">
        <v>2</v>
      </c>
      <c r="J6" s="15">
        <v>3450</v>
      </c>
      <c r="K6" s="23">
        <v>0.16</v>
      </c>
      <c r="L6" s="15">
        <f>J6*K6*I6</f>
        <v>1104</v>
      </c>
      <c r="M6" s="24">
        <v>0.065</v>
      </c>
      <c r="N6" s="15">
        <f>J6*M6*I6</f>
        <v>448.5</v>
      </c>
      <c r="O6" s="25">
        <v>0.007</v>
      </c>
      <c r="P6" s="15">
        <f>J6*O6*I6</f>
        <v>48.3</v>
      </c>
      <c r="Q6" s="28">
        <f>L6+N6+P6</f>
        <v>1600.8</v>
      </c>
    </row>
    <row r="7" s="1" customFormat="1" ht="36" customHeight="1" spans="1:17">
      <c r="A7" s="13">
        <v>2</v>
      </c>
      <c r="B7" s="13" t="s">
        <v>19</v>
      </c>
      <c r="C7" s="14" t="s">
        <v>25</v>
      </c>
      <c r="D7" s="14" t="s">
        <v>26</v>
      </c>
      <c r="E7" s="15">
        <v>53</v>
      </c>
      <c r="F7" s="15" t="s">
        <v>22</v>
      </c>
      <c r="G7" s="16" t="s">
        <v>27</v>
      </c>
      <c r="H7" s="16" t="s">
        <v>28</v>
      </c>
      <c r="I7" s="22">
        <v>3</v>
      </c>
      <c r="J7" s="15">
        <v>3450</v>
      </c>
      <c r="K7" s="23">
        <v>0.16</v>
      </c>
      <c r="L7" s="15">
        <f t="shared" ref="L7:L56" si="1">J7*K7*I7</f>
        <v>1656</v>
      </c>
      <c r="M7" s="24">
        <v>0.065</v>
      </c>
      <c r="N7" s="15">
        <f t="shared" ref="N7:N56" si="2">J7*M7*I7</f>
        <v>672.75</v>
      </c>
      <c r="O7" s="25">
        <v>0.007</v>
      </c>
      <c r="P7" s="15">
        <f t="shared" ref="P7:P56" si="3">J7*O7*I7</f>
        <v>72.45</v>
      </c>
      <c r="Q7" s="28">
        <f t="shared" ref="Q7:Q38" si="4">L7+N7+P7</f>
        <v>2401.2</v>
      </c>
    </row>
    <row r="8" s="1" customFormat="1" ht="36" customHeight="1" spans="1:19">
      <c r="A8" s="13">
        <v>3</v>
      </c>
      <c r="B8" s="13" t="s">
        <v>19</v>
      </c>
      <c r="C8" s="14" t="s">
        <v>29</v>
      </c>
      <c r="D8" s="14" t="s">
        <v>26</v>
      </c>
      <c r="E8" s="15">
        <v>59</v>
      </c>
      <c r="F8" s="15" t="s">
        <v>22</v>
      </c>
      <c r="G8" s="16" t="s">
        <v>30</v>
      </c>
      <c r="H8" s="16" t="s">
        <v>28</v>
      </c>
      <c r="I8" s="22">
        <v>3</v>
      </c>
      <c r="J8" s="15">
        <v>3450</v>
      </c>
      <c r="K8" s="23">
        <v>0.16</v>
      </c>
      <c r="L8" s="15">
        <f t="shared" si="1"/>
        <v>1656</v>
      </c>
      <c r="M8" s="24">
        <v>0.065</v>
      </c>
      <c r="N8" s="15">
        <f t="shared" si="2"/>
        <v>672.75</v>
      </c>
      <c r="O8" s="25">
        <v>0.007</v>
      </c>
      <c r="P8" s="15">
        <f t="shared" si="3"/>
        <v>72.45</v>
      </c>
      <c r="Q8" s="28">
        <f t="shared" si="4"/>
        <v>2401.2</v>
      </c>
      <c r="S8" s="13"/>
    </row>
    <row r="9" s="1" customFormat="1" ht="36" customHeight="1" spans="1:17">
      <c r="A9" s="13">
        <v>4</v>
      </c>
      <c r="B9" s="13" t="s">
        <v>19</v>
      </c>
      <c r="C9" s="14" t="s">
        <v>31</v>
      </c>
      <c r="D9" s="14" t="s">
        <v>21</v>
      </c>
      <c r="E9" s="15">
        <v>41</v>
      </c>
      <c r="F9" s="15" t="s">
        <v>22</v>
      </c>
      <c r="G9" s="16" t="s">
        <v>32</v>
      </c>
      <c r="H9" s="16" t="s">
        <v>28</v>
      </c>
      <c r="I9" s="22">
        <v>3</v>
      </c>
      <c r="J9" s="15">
        <v>3450</v>
      </c>
      <c r="K9" s="23">
        <v>0.16</v>
      </c>
      <c r="L9" s="15">
        <f t="shared" si="1"/>
        <v>1656</v>
      </c>
      <c r="M9" s="24">
        <v>0.065</v>
      </c>
      <c r="N9" s="15">
        <f t="shared" si="2"/>
        <v>672.75</v>
      </c>
      <c r="O9" s="25">
        <v>0.007</v>
      </c>
      <c r="P9" s="15">
        <f t="shared" si="3"/>
        <v>72.45</v>
      </c>
      <c r="Q9" s="28">
        <f t="shared" si="4"/>
        <v>2401.2</v>
      </c>
    </row>
    <row r="10" s="1" customFormat="1" ht="36" customHeight="1" spans="1:17">
      <c r="A10" s="13">
        <v>5</v>
      </c>
      <c r="B10" s="13" t="s">
        <v>19</v>
      </c>
      <c r="C10" s="14" t="s">
        <v>33</v>
      </c>
      <c r="D10" s="14" t="s">
        <v>21</v>
      </c>
      <c r="E10" s="15">
        <v>44</v>
      </c>
      <c r="F10" s="15" t="s">
        <v>22</v>
      </c>
      <c r="G10" s="16" t="s">
        <v>34</v>
      </c>
      <c r="H10" s="16" t="s">
        <v>28</v>
      </c>
      <c r="I10" s="22">
        <v>3</v>
      </c>
      <c r="J10" s="15">
        <v>3450</v>
      </c>
      <c r="K10" s="23">
        <v>0.16</v>
      </c>
      <c r="L10" s="15">
        <f t="shared" si="1"/>
        <v>1656</v>
      </c>
      <c r="M10" s="24">
        <v>0.065</v>
      </c>
      <c r="N10" s="15">
        <f t="shared" si="2"/>
        <v>672.75</v>
      </c>
      <c r="O10" s="25">
        <v>0.007</v>
      </c>
      <c r="P10" s="15">
        <f t="shared" si="3"/>
        <v>72.45</v>
      </c>
      <c r="Q10" s="28">
        <f t="shared" si="4"/>
        <v>2401.2</v>
      </c>
    </row>
    <row r="11" s="1" customFormat="1" ht="36" customHeight="1" spans="1:17">
      <c r="A11" s="13">
        <v>6</v>
      </c>
      <c r="B11" s="13" t="s">
        <v>19</v>
      </c>
      <c r="C11" s="14" t="s">
        <v>35</v>
      </c>
      <c r="D11" s="14" t="s">
        <v>21</v>
      </c>
      <c r="E11" s="15">
        <v>48</v>
      </c>
      <c r="F11" s="15" t="s">
        <v>22</v>
      </c>
      <c r="G11" s="16" t="s">
        <v>36</v>
      </c>
      <c r="H11" s="16" t="s">
        <v>37</v>
      </c>
      <c r="I11" s="22">
        <v>7</v>
      </c>
      <c r="J11" s="15">
        <v>3450</v>
      </c>
      <c r="K11" s="23">
        <v>0.16</v>
      </c>
      <c r="L11" s="15">
        <f t="shared" si="1"/>
        <v>3864</v>
      </c>
      <c r="M11" s="24">
        <v>0.065</v>
      </c>
      <c r="N11" s="15">
        <f t="shared" si="2"/>
        <v>1569.75</v>
      </c>
      <c r="O11" s="25">
        <v>0.007</v>
      </c>
      <c r="P11" s="15">
        <f t="shared" si="3"/>
        <v>169.05</v>
      </c>
      <c r="Q11" s="28">
        <f t="shared" si="4"/>
        <v>5602.8</v>
      </c>
    </row>
    <row r="12" s="1" customFormat="1" ht="36" customHeight="1" spans="1:17">
      <c r="A12" s="13">
        <v>7</v>
      </c>
      <c r="B12" s="13" t="s">
        <v>19</v>
      </c>
      <c r="C12" s="14" t="s">
        <v>38</v>
      </c>
      <c r="D12" s="14" t="s">
        <v>21</v>
      </c>
      <c r="E12" s="15">
        <v>45</v>
      </c>
      <c r="F12" s="15" t="s">
        <v>22</v>
      </c>
      <c r="G12" s="16" t="s">
        <v>34</v>
      </c>
      <c r="H12" s="16" t="s">
        <v>39</v>
      </c>
      <c r="I12" s="22">
        <v>8</v>
      </c>
      <c r="J12" s="15">
        <v>3450</v>
      </c>
      <c r="K12" s="23">
        <v>0.16</v>
      </c>
      <c r="L12" s="15">
        <f t="shared" si="1"/>
        <v>4416</v>
      </c>
      <c r="M12" s="24">
        <v>0.065</v>
      </c>
      <c r="N12" s="15">
        <f t="shared" si="2"/>
        <v>1794</v>
      </c>
      <c r="O12" s="25">
        <v>0.007</v>
      </c>
      <c r="P12" s="15">
        <f t="shared" si="3"/>
        <v>193.2</v>
      </c>
      <c r="Q12" s="28">
        <f t="shared" si="4"/>
        <v>6403.2</v>
      </c>
    </row>
    <row r="13" s="1" customFormat="1" ht="36" customHeight="1" spans="1:17">
      <c r="A13" s="13">
        <v>8</v>
      </c>
      <c r="B13" s="13" t="s">
        <v>19</v>
      </c>
      <c r="C13" s="14" t="s">
        <v>40</v>
      </c>
      <c r="D13" s="14" t="s">
        <v>21</v>
      </c>
      <c r="E13" s="15">
        <v>42</v>
      </c>
      <c r="F13" s="15" t="s">
        <v>22</v>
      </c>
      <c r="G13" s="16" t="s">
        <v>27</v>
      </c>
      <c r="H13" s="16" t="s">
        <v>39</v>
      </c>
      <c r="I13" s="22">
        <v>8</v>
      </c>
      <c r="J13" s="15">
        <v>3450</v>
      </c>
      <c r="K13" s="23">
        <v>0.16</v>
      </c>
      <c r="L13" s="15">
        <f t="shared" si="1"/>
        <v>4416</v>
      </c>
      <c r="M13" s="24">
        <v>0.065</v>
      </c>
      <c r="N13" s="15">
        <f t="shared" si="2"/>
        <v>1794</v>
      </c>
      <c r="O13" s="25">
        <v>0.007</v>
      </c>
      <c r="P13" s="15">
        <f t="shared" si="3"/>
        <v>193.2</v>
      </c>
      <c r="Q13" s="28">
        <f t="shared" si="4"/>
        <v>6403.2</v>
      </c>
    </row>
    <row r="14" s="1" customFormat="1" ht="36" customHeight="1" spans="1:17">
      <c r="A14" s="13">
        <v>9</v>
      </c>
      <c r="B14" s="13" t="s">
        <v>19</v>
      </c>
      <c r="C14" s="14" t="s">
        <v>41</v>
      </c>
      <c r="D14" s="14" t="s">
        <v>21</v>
      </c>
      <c r="E14" s="15">
        <v>48</v>
      </c>
      <c r="F14" s="15" t="s">
        <v>22</v>
      </c>
      <c r="G14" s="16" t="s">
        <v>42</v>
      </c>
      <c r="H14" s="16" t="s">
        <v>39</v>
      </c>
      <c r="I14" s="22">
        <v>8</v>
      </c>
      <c r="J14" s="15">
        <v>3450</v>
      </c>
      <c r="K14" s="23">
        <v>0.16</v>
      </c>
      <c r="L14" s="15">
        <f t="shared" si="1"/>
        <v>4416</v>
      </c>
      <c r="M14" s="24">
        <v>0.065</v>
      </c>
      <c r="N14" s="15">
        <f t="shared" si="2"/>
        <v>1794</v>
      </c>
      <c r="O14" s="25">
        <v>0.007</v>
      </c>
      <c r="P14" s="15">
        <f t="shared" si="3"/>
        <v>193.2</v>
      </c>
      <c r="Q14" s="28">
        <f t="shared" si="4"/>
        <v>6403.2</v>
      </c>
    </row>
    <row r="15" s="1" customFormat="1" ht="36" customHeight="1" spans="1:17">
      <c r="A15" s="13">
        <v>10</v>
      </c>
      <c r="B15" s="13" t="s">
        <v>19</v>
      </c>
      <c r="C15" s="14" t="s">
        <v>43</v>
      </c>
      <c r="D15" s="14" t="s">
        <v>26</v>
      </c>
      <c r="E15" s="15">
        <v>55</v>
      </c>
      <c r="F15" s="15" t="s">
        <v>22</v>
      </c>
      <c r="G15" s="16" t="s">
        <v>32</v>
      </c>
      <c r="H15" s="16" t="s">
        <v>39</v>
      </c>
      <c r="I15" s="22">
        <v>8</v>
      </c>
      <c r="J15" s="15">
        <v>3450</v>
      </c>
      <c r="K15" s="23">
        <v>0.16</v>
      </c>
      <c r="L15" s="15">
        <f t="shared" si="1"/>
        <v>4416</v>
      </c>
      <c r="M15" s="24">
        <v>0.065</v>
      </c>
      <c r="N15" s="15">
        <f t="shared" si="2"/>
        <v>1794</v>
      </c>
      <c r="O15" s="25">
        <v>0.007</v>
      </c>
      <c r="P15" s="15">
        <f t="shared" si="3"/>
        <v>193.2</v>
      </c>
      <c r="Q15" s="28">
        <f t="shared" si="4"/>
        <v>6403.2</v>
      </c>
    </row>
    <row r="16" s="1" customFormat="1" ht="36" customHeight="1" spans="1:17">
      <c r="A16" s="13">
        <v>11</v>
      </c>
      <c r="B16" s="13" t="s">
        <v>19</v>
      </c>
      <c r="C16" s="14" t="s">
        <v>44</v>
      </c>
      <c r="D16" s="14" t="s">
        <v>26</v>
      </c>
      <c r="E16" s="15">
        <v>59</v>
      </c>
      <c r="F16" s="15" t="s">
        <v>22</v>
      </c>
      <c r="G16" s="16" t="s">
        <v>45</v>
      </c>
      <c r="H16" s="16" t="s">
        <v>39</v>
      </c>
      <c r="I16" s="22">
        <v>8</v>
      </c>
      <c r="J16" s="15">
        <v>3450</v>
      </c>
      <c r="K16" s="23">
        <v>0.16</v>
      </c>
      <c r="L16" s="15">
        <f t="shared" si="1"/>
        <v>4416</v>
      </c>
      <c r="M16" s="24">
        <v>0.065</v>
      </c>
      <c r="N16" s="15">
        <f t="shared" si="2"/>
        <v>1794</v>
      </c>
      <c r="O16" s="25">
        <v>0.007</v>
      </c>
      <c r="P16" s="15">
        <f t="shared" si="3"/>
        <v>193.2</v>
      </c>
      <c r="Q16" s="28">
        <f t="shared" si="4"/>
        <v>6403.2</v>
      </c>
    </row>
    <row r="17" s="1" customFormat="1" ht="36" customHeight="1" spans="1:17">
      <c r="A17" s="13">
        <v>12</v>
      </c>
      <c r="B17" s="13" t="s">
        <v>19</v>
      </c>
      <c r="C17" s="14" t="s">
        <v>46</v>
      </c>
      <c r="D17" s="14" t="s">
        <v>26</v>
      </c>
      <c r="E17" s="15">
        <v>58</v>
      </c>
      <c r="F17" s="15" t="s">
        <v>22</v>
      </c>
      <c r="G17" s="16" t="s">
        <v>47</v>
      </c>
      <c r="H17" s="16" t="s">
        <v>39</v>
      </c>
      <c r="I17" s="22">
        <v>8</v>
      </c>
      <c r="J17" s="15">
        <v>3450</v>
      </c>
      <c r="K17" s="23">
        <v>0.16</v>
      </c>
      <c r="L17" s="15">
        <f t="shared" si="1"/>
        <v>4416</v>
      </c>
      <c r="M17" s="24">
        <v>0.065</v>
      </c>
      <c r="N17" s="15">
        <f t="shared" si="2"/>
        <v>1794</v>
      </c>
      <c r="O17" s="25">
        <v>0.007</v>
      </c>
      <c r="P17" s="15">
        <f t="shared" si="3"/>
        <v>193.2</v>
      </c>
      <c r="Q17" s="28">
        <f t="shared" si="4"/>
        <v>6403.2</v>
      </c>
    </row>
    <row r="18" s="1" customFormat="1" ht="36" customHeight="1" spans="1:17">
      <c r="A18" s="13">
        <v>13</v>
      </c>
      <c r="B18" s="13" t="s">
        <v>19</v>
      </c>
      <c r="C18" s="14" t="s">
        <v>48</v>
      </c>
      <c r="D18" s="14" t="s">
        <v>26</v>
      </c>
      <c r="E18" s="15">
        <v>56</v>
      </c>
      <c r="F18" s="15" t="s">
        <v>22</v>
      </c>
      <c r="G18" s="16" t="s">
        <v>36</v>
      </c>
      <c r="H18" s="16" t="s">
        <v>39</v>
      </c>
      <c r="I18" s="22">
        <v>8</v>
      </c>
      <c r="J18" s="15">
        <v>3450</v>
      </c>
      <c r="K18" s="23">
        <v>0.16</v>
      </c>
      <c r="L18" s="15">
        <f t="shared" si="1"/>
        <v>4416</v>
      </c>
      <c r="M18" s="24">
        <v>0.065</v>
      </c>
      <c r="N18" s="15">
        <f t="shared" si="2"/>
        <v>1794</v>
      </c>
      <c r="O18" s="25">
        <v>0.007</v>
      </c>
      <c r="P18" s="15">
        <f t="shared" si="3"/>
        <v>193.2</v>
      </c>
      <c r="Q18" s="28">
        <f t="shared" si="4"/>
        <v>6403.2</v>
      </c>
    </row>
    <row r="19" s="1" customFormat="1" ht="36" customHeight="1" spans="1:17">
      <c r="A19" s="13">
        <v>14</v>
      </c>
      <c r="B19" s="13" t="s">
        <v>19</v>
      </c>
      <c r="C19" s="14" t="s">
        <v>49</v>
      </c>
      <c r="D19" s="14" t="s">
        <v>26</v>
      </c>
      <c r="E19" s="15">
        <v>53</v>
      </c>
      <c r="F19" s="15" t="s">
        <v>22</v>
      </c>
      <c r="G19" s="16" t="s">
        <v>36</v>
      </c>
      <c r="H19" s="16" t="s">
        <v>39</v>
      </c>
      <c r="I19" s="22">
        <v>8</v>
      </c>
      <c r="J19" s="15">
        <v>3450</v>
      </c>
      <c r="K19" s="23">
        <v>0.16</v>
      </c>
      <c r="L19" s="15">
        <f t="shared" si="1"/>
        <v>4416</v>
      </c>
      <c r="M19" s="24">
        <v>0.065</v>
      </c>
      <c r="N19" s="15">
        <f t="shared" si="2"/>
        <v>1794</v>
      </c>
      <c r="O19" s="25">
        <v>0.007</v>
      </c>
      <c r="P19" s="15">
        <f t="shared" si="3"/>
        <v>193.2</v>
      </c>
      <c r="Q19" s="28">
        <f t="shared" si="4"/>
        <v>6403.2</v>
      </c>
    </row>
    <row r="20" s="1" customFormat="1" ht="36" customHeight="1" spans="1:17">
      <c r="A20" s="13">
        <v>15</v>
      </c>
      <c r="B20" s="13" t="s">
        <v>19</v>
      </c>
      <c r="C20" s="14" t="s">
        <v>50</v>
      </c>
      <c r="D20" s="14" t="s">
        <v>26</v>
      </c>
      <c r="E20" s="15">
        <v>50</v>
      </c>
      <c r="F20" s="15" t="s">
        <v>22</v>
      </c>
      <c r="G20" s="16" t="s">
        <v>32</v>
      </c>
      <c r="H20" s="16" t="s">
        <v>39</v>
      </c>
      <c r="I20" s="22">
        <v>8</v>
      </c>
      <c r="J20" s="15">
        <v>3450</v>
      </c>
      <c r="K20" s="23">
        <v>0.16</v>
      </c>
      <c r="L20" s="15">
        <f t="shared" si="1"/>
        <v>4416</v>
      </c>
      <c r="M20" s="24">
        <v>0.065</v>
      </c>
      <c r="N20" s="15">
        <f t="shared" si="2"/>
        <v>1794</v>
      </c>
      <c r="O20" s="25">
        <v>0.007</v>
      </c>
      <c r="P20" s="15">
        <f t="shared" si="3"/>
        <v>193.2</v>
      </c>
      <c r="Q20" s="28">
        <f t="shared" si="4"/>
        <v>6403.2</v>
      </c>
    </row>
    <row r="21" s="1" customFormat="1" ht="36" customHeight="1" spans="1:17">
      <c r="A21" s="13">
        <v>16</v>
      </c>
      <c r="B21" s="13" t="s">
        <v>19</v>
      </c>
      <c r="C21" s="14" t="s">
        <v>51</v>
      </c>
      <c r="D21" s="14" t="s">
        <v>26</v>
      </c>
      <c r="E21" s="15">
        <v>57</v>
      </c>
      <c r="F21" s="15" t="s">
        <v>22</v>
      </c>
      <c r="G21" s="16" t="s">
        <v>36</v>
      </c>
      <c r="H21" s="16" t="s">
        <v>39</v>
      </c>
      <c r="I21" s="22">
        <v>8</v>
      </c>
      <c r="J21" s="15">
        <v>3450</v>
      </c>
      <c r="K21" s="23">
        <v>0.16</v>
      </c>
      <c r="L21" s="15">
        <f t="shared" si="1"/>
        <v>4416</v>
      </c>
      <c r="M21" s="24">
        <v>0.065</v>
      </c>
      <c r="N21" s="15">
        <f t="shared" si="2"/>
        <v>1794</v>
      </c>
      <c r="O21" s="25">
        <v>0.007</v>
      </c>
      <c r="P21" s="15">
        <f t="shared" si="3"/>
        <v>193.2</v>
      </c>
      <c r="Q21" s="28">
        <f t="shared" si="4"/>
        <v>6403.2</v>
      </c>
    </row>
    <row r="22" s="1" customFormat="1" ht="36" customHeight="1" spans="1:17">
      <c r="A22" s="13">
        <v>17</v>
      </c>
      <c r="B22" s="13" t="s">
        <v>19</v>
      </c>
      <c r="C22" s="14" t="s">
        <v>52</v>
      </c>
      <c r="D22" s="14" t="s">
        <v>21</v>
      </c>
      <c r="E22" s="15">
        <v>43</v>
      </c>
      <c r="F22" s="15" t="s">
        <v>22</v>
      </c>
      <c r="G22" s="16" t="s">
        <v>53</v>
      </c>
      <c r="H22" s="16" t="s">
        <v>39</v>
      </c>
      <c r="I22" s="22">
        <v>8</v>
      </c>
      <c r="J22" s="15">
        <v>3450</v>
      </c>
      <c r="K22" s="23">
        <v>0.16</v>
      </c>
      <c r="L22" s="15">
        <f t="shared" si="1"/>
        <v>4416</v>
      </c>
      <c r="M22" s="24">
        <v>0.065</v>
      </c>
      <c r="N22" s="15">
        <f t="shared" si="2"/>
        <v>1794</v>
      </c>
      <c r="O22" s="25">
        <v>0.007</v>
      </c>
      <c r="P22" s="15">
        <f t="shared" si="3"/>
        <v>193.2</v>
      </c>
      <c r="Q22" s="28">
        <f t="shared" si="4"/>
        <v>6403.2</v>
      </c>
    </row>
    <row r="23" s="1" customFormat="1" ht="36" customHeight="1" spans="1:17">
      <c r="A23" s="13">
        <v>18</v>
      </c>
      <c r="B23" s="13" t="s">
        <v>19</v>
      </c>
      <c r="C23" s="14" t="s">
        <v>54</v>
      </c>
      <c r="D23" s="14" t="s">
        <v>26</v>
      </c>
      <c r="E23" s="15">
        <v>57</v>
      </c>
      <c r="F23" s="15" t="s">
        <v>22</v>
      </c>
      <c r="G23" s="16" t="s">
        <v>53</v>
      </c>
      <c r="H23" s="16" t="s">
        <v>39</v>
      </c>
      <c r="I23" s="22">
        <v>8</v>
      </c>
      <c r="J23" s="15">
        <v>3450</v>
      </c>
      <c r="K23" s="23">
        <v>0.16</v>
      </c>
      <c r="L23" s="15">
        <f t="shared" si="1"/>
        <v>4416</v>
      </c>
      <c r="M23" s="24">
        <v>0.065</v>
      </c>
      <c r="N23" s="15">
        <f t="shared" si="2"/>
        <v>1794</v>
      </c>
      <c r="O23" s="25">
        <v>0.007</v>
      </c>
      <c r="P23" s="15">
        <f t="shared" si="3"/>
        <v>193.2</v>
      </c>
      <c r="Q23" s="28">
        <f t="shared" si="4"/>
        <v>6403.2</v>
      </c>
    </row>
    <row r="24" s="1" customFormat="1" ht="36" customHeight="1" spans="1:17">
      <c r="A24" s="13">
        <v>19</v>
      </c>
      <c r="B24" s="13" t="s">
        <v>19</v>
      </c>
      <c r="C24" s="14" t="s">
        <v>55</v>
      </c>
      <c r="D24" s="14" t="s">
        <v>26</v>
      </c>
      <c r="E24" s="15">
        <v>54</v>
      </c>
      <c r="F24" s="15" t="s">
        <v>22</v>
      </c>
      <c r="G24" s="16" t="s">
        <v>56</v>
      </c>
      <c r="H24" s="16" t="s">
        <v>57</v>
      </c>
      <c r="I24" s="22">
        <v>1</v>
      </c>
      <c r="J24" s="15">
        <v>3450</v>
      </c>
      <c r="K24" s="23">
        <v>0.16</v>
      </c>
      <c r="L24" s="15">
        <f t="shared" si="1"/>
        <v>552</v>
      </c>
      <c r="M24" s="24">
        <v>0.065</v>
      </c>
      <c r="N24" s="15">
        <f t="shared" si="2"/>
        <v>224.25</v>
      </c>
      <c r="O24" s="25">
        <v>0.007</v>
      </c>
      <c r="P24" s="15">
        <f t="shared" si="3"/>
        <v>24.15</v>
      </c>
      <c r="Q24" s="28">
        <f t="shared" si="4"/>
        <v>800.4</v>
      </c>
    </row>
    <row r="25" s="1" customFormat="1" ht="36" customHeight="1" spans="1:17">
      <c r="A25" s="13">
        <v>20</v>
      </c>
      <c r="B25" s="13" t="s">
        <v>19</v>
      </c>
      <c r="C25" s="14" t="s">
        <v>58</v>
      </c>
      <c r="D25" s="14" t="s">
        <v>21</v>
      </c>
      <c r="E25" s="15">
        <v>49</v>
      </c>
      <c r="F25" s="15" t="s">
        <v>22</v>
      </c>
      <c r="G25" s="16" t="s">
        <v>59</v>
      </c>
      <c r="H25" s="16" t="s">
        <v>60</v>
      </c>
      <c r="I25" s="22">
        <v>1</v>
      </c>
      <c r="J25" s="15">
        <v>3450</v>
      </c>
      <c r="K25" s="23">
        <v>0.16</v>
      </c>
      <c r="L25" s="15">
        <f t="shared" si="1"/>
        <v>552</v>
      </c>
      <c r="M25" s="24">
        <v>0.065</v>
      </c>
      <c r="N25" s="15">
        <f t="shared" si="2"/>
        <v>224.25</v>
      </c>
      <c r="O25" s="25">
        <v>0.007</v>
      </c>
      <c r="P25" s="15">
        <f t="shared" si="3"/>
        <v>24.15</v>
      </c>
      <c r="Q25" s="28">
        <f t="shared" si="4"/>
        <v>800.4</v>
      </c>
    </row>
    <row r="26" s="1" customFormat="1" ht="36" customHeight="1" spans="1:17">
      <c r="A26" s="13">
        <v>21</v>
      </c>
      <c r="B26" s="13" t="s">
        <v>19</v>
      </c>
      <c r="C26" s="14" t="s">
        <v>61</v>
      </c>
      <c r="D26" s="14" t="s">
        <v>26</v>
      </c>
      <c r="E26" s="15">
        <v>56</v>
      </c>
      <c r="F26" s="15" t="s">
        <v>22</v>
      </c>
      <c r="G26" s="16" t="s">
        <v>62</v>
      </c>
      <c r="H26" s="16" t="s">
        <v>60</v>
      </c>
      <c r="I26" s="22">
        <v>1</v>
      </c>
      <c r="J26" s="15">
        <v>3450</v>
      </c>
      <c r="K26" s="23">
        <v>0.16</v>
      </c>
      <c r="L26" s="15">
        <f t="shared" si="1"/>
        <v>552</v>
      </c>
      <c r="M26" s="24">
        <v>0.065</v>
      </c>
      <c r="N26" s="15">
        <f t="shared" si="2"/>
        <v>224.25</v>
      </c>
      <c r="O26" s="25">
        <v>0.007</v>
      </c>
      <c r="P26" s="15">
        <f t="shared" si="3"/>
        <v>24.15</v>
      </c>
      <c r="Q26" s="28">
        <f t="shared" si="4"/>
        <v>800.4</v>
      </c>
    </row>
    <row r="27" s="1" customFormat="1" ht="36" customHeight="1" spans="1:17">
      <c r="A27" s="13">
        <v>22</v>
      </c>
      <c r="B27" s="13" t="s">
        <v>19</v>
      </c>
      <c r="C27" s="14" t="s">
        <v>63</v>
      </c>
      <c r="D27" s="14" t="s">
        <v>26</v>
      </c>
      <c r="E27" s="15">
        <v>51</v>
      </c>
      <c r="F27" s="15" t="s">
        <v>22</v>
      </c>
      <c r="G27" s="16" t="s">
        <v>62</v>
      </c>
      <c r="H27" s="16" t="s">
        <v>60</v>
      </c>
      <c r="I27" s="22">
        <v>1</v>
      </c>
      <c r="J27" s="15">
        <v>3450</v>
      </c>
      <c r="K27" s="23">
        <v>0.16</v>
      </c>
      <c r="L27" s="15">
        <f t="shared" si="1"/>
        <v>552</v>
      </c>
      <c r="M27" s="24">
        <v>0.065</v>
      </c>
      <c r="N27" s="15">
        <f t="shared" si="2"/>
        <v>224.25</v>
      </c>
      <c r="O27" s="25">
        <v>0.007</v>
      </c>
      <c r="P27" s="15">
        <f t="shared" si="3"/>
        <v>24.15</v>
      </c>
      <c r="Q27" s="28">
        <f t="shared" si="4"/>
        <v>800.4</v>
      </c>
    </row>
    <row r="28" s="1" customFormat="1" ht="36" customHeight="1" spans="1:17">
      <c r="A28" s="13">
        <v>23</v>
      </c>
      <c r="B28" s="13" t="s">
        <v>19</v>
      </c>
      <c r="C28" s="14" t="s">
        <v>64</v>
      </c>
      <c r="D28" s="14" t="s">
        <v>21</v>
      </c>
      <c r="E28" s="15">
        <v>42</v>
      </c>
      <c r="F28" s="15" t="s">
        <v>22</v>
      </c>
      <c r="G28" s="16" t="s">
        <v>65</v>
      </c>
      <c r="H28" s="16" t="s">
        <v>66</v>
      </c>
      <c r="I28" s="22">
        <v>1</v>
      </c>
      <c r="J28" s="15">
        <v>3450</v>
      </c>
      <c r="K28" s="23">
        <v>0.16</v>
      </c>
      <c r="L28" s="15">
        <f t="shared" si="1"/>
        <v>552</v>
      </c>
      <c r="M28" s="24">
        <v>0.065</v>
      </c>
      <c r="N28" s="15">
        <f t="shared" si="2"/>
        <v>224.25</v>
      </c>
      <c r="O28" s="25">
        <v>0.007</v>
      </c>
      <c r="P28" s="15">
        <f t="shared" si="3"/>
        <v>24.15</v>
      </c>
      <c r="Q28" s="28">
        <f t="shared" si="4"/>
        <v>800.4</v>
      </c>
    </row>
    <row r="29" s="1" customFormat="1" ht="36" customHeight="1" spans="1:17">
      <c r="A29" s="13">
        <v>24</v>
      </c>
      <c r="B29" s="13" t="s">
        <v>19</v>
      </c>
      <c r="C29" s="14" t="s">
        <v>67</v>
      </c>
      <c r="D29" s="14" t="s">
        <v>26</v>
      </c>
      <c r="E29" s="15">
        <v>51</v>
      </c>
      <c r="F29" s="15" t="s">
        <v>22</v>
      </c>
      <c r="G29" s="16" t="s">
        <v>59</v>
      </c>
      <c r="H29" s="16" t="s">
        <v>68</v>
      </c>
      <c r="I29" s="22">
        <v>2</v>
      </c>
      <c r="J29" s="15">
        <v>3450</v>
      </c>
      <c r="K29" s="23">
        <v>0.16</v>
      </c>
      <c r="L29" s="15">
        <f t="shared" si="1"/>
        <v>1104</v>
      </c>
      <c r="M29" s="24">
        <v>0.065</v>
      </c>
      <c r="N29" s="15">
        <f t="shared" si="2"/>
        <v>448.5</v>
      </c>
      <c r="O29" s="25">
        <v>0.007</v>
      </c>
      <c r="P29" s="15">
        <f t="shared" si="3"/>
        <v>48.3</v>
      </c>
      <c r="Q29" s="28">
        <f t="shared" si="4"/>
        <v>1600.8</v>
      </c>
    </row>
    <row r="30" s="1" customFormat="1" ht="36" customHeight="1" spans="1:17">
      <c r="A30" s="13">
        <v>25</v>
      </c>
      <c r="B30" s="13" t="s">
        <v>19</v>
      </c>
      <c r="C30" s="14" t="s">
        <v>69</v>
      </c>
      <c r="D30" s="14" t="s">
        <v>26</v>
      </c>
      <c r="E30" s="15">
        <v>52</v>
      </c>
      <c r="F30" s="15" t="s">
        <v>22</v>
      </c>
      <c r="G30" s="16" t="s">
        <v>62</v>
      </c>
      <c r="H30" s="16" t="s">
        <v>70</v>
      </c>
      <c r="I30" s="22">
        <v>2</v>
      </c>
      <c r="J30" s="15">
        <v>3450</v>
      </c>
      <c r="K30" s="23">
        <v>0.16</v>
      </c>
      <c r="L30" s="15">
        <f t="shared" si="1"/>
        <v>1104</v>
      </c>
      <c r="M30" s="24">
        <v>0.065</v>
      </c>
      <c r="N30" s="15">
        <f t="shared" si="2"/>
        <v>448.5</v>
      </c>
      <c r="O30" s="25">
        <v>0.007</v>
      </c>
      <c r="P30" s="15">
        <f t="shared" si="3"/>
        <v>48.3</v>
      </c>
      <c r="Q30" s="28">
        <f t="shared" si="4"/>
        <v>1600.8</v>
      </c>
    </row>
    <row r="31" s="1" customFormat="1" ht="36" customHeight="1" spans="1:17">
      <c r="A31" s="13">
        <v>26</v>
      </c>
      <c r="B31" s="13" t="s">
        <v>19</v>
      </c>
      <c r="C31" s="14" t="s">
        <v>71</v>
      </c>
      <c r="D31" s="14" t="s">
        <v>26</v>
      </c>
      <c r="E31" s="15">
        <v>53</v>
      </c>
      <c r="F31" s="15" t="s">
        <v>22</v>
      </c>
      <c r="G31" s="16" t="s">
        <v>62</v>
      </c>
      <c r="H31" s="16" t="s">
        <v>70</v>
      </c>
      <c r="I31" s="22">
        <v>2</v>
      </c>
      <c r="J31" s="15">
        <v>3450</v>
      </c>
      <c r="K31" s="23">
        <v>0.16</v>
      </c>
      <c r="L31" s="15">
        <f t="shared" si="1"/>
        <v>1104</v>
      </c>
      <c r="M31" s="24">
        <v>0.065</v>
      </c>
      <c r="N31" s="15">
        <f t="shared" si="2"/>
        <v>448.5</v>
      </c>
      <c r="O31" s="25">
        <v>0.007</v>
      </c>
      <c r="P31" s="15">
        <f t="shared" si="3"/>
        <v>48.3</v>
      </c>
      <c r="Q31" s="28">
        <f t="shared" si="4"/>
        <v>1600.8</v>
      </c>
    </row>
    <row r="32" s="1" customFormat="1" ht="36" customHeight="1" spans="1:17">
      <c r="A32" s="13">
        <v>27</v>
      </c>
      <c r="B32" s="13" t="s">
        <v>19</v>
      </c>
      <c r="C32" s="14" t="s">
        <v>72</v>
      </c>
      <c r="D32" s="14" t="s">
        <v>26</v>
      </c>
      <c r="E32" s="15">
        <v>52</v>
      </c>
      <c r="F32" s="15" t="s">
        <v>22</v>
      </c>
      <c r="G32" s="16" t="s">
        <v>62</v>
      </c>
      <c r="H32" s="16" t="s">
        <v>70</v>
      </c>
      <c r="I32" s="22">
        <v>2</v>
      </c>
      <c r="J32" s="15">
        <v>3450</v>
      </c>
      <c r="K32" s="23">
        <v>0.16</v>
      </c>
      <c r="L32" s="15">
        <f t="shared" si="1"/>
        <v>1104</v>
      </c>
      <c r="M32" s="24">
        <v>0.065</v>
      </c>
      <c r="N32" s="15">
        <f t="shared" si="2"/>
        <v>448.5</v>
      </c>
      <c r="O32" s="25">
        <v>0.007</v>
      </c>
      <c r="P32" s="15">
        <f t="shared" si="3"/>
        <v>48.3</v>
      </c>
      <c r="Q32" s="28">
        <f t="shared" si="4"/>
        <v>1600.8</v>
      </c>
    </row>
    <row r="33" s="1" customFormat="1" ht="36" customHeight="1" spans="1:17">
      <c r="A33" s="13">
        <v>28</v>
      </c>
      <c r="B33" s="13" t="s">
        <v>19</v>
      </c>
      <c r="C33" s="14" t="s">
        <v>73</v>
      </c>
      <c r="D33" s="14" t="s">
        <v>21</v>
      </c>
      <c r="E33" s="15">
        <v>41</v>
      </c>
      <c r="F33" s="15" t="s">
        <v>22</v>
      </c>
      <c r="G33" s="16" t="s">
        <v>65</v>
      </c>
      <c r="H33" s="16" t="s">
        <v>70</v>
      </c>
      <c r="I33" s="22">
        <v>2</v>
      </c>
      <c r="J33" s="15">
        <v>3450</v>
      </c>
      <c r="K33" s="23">
        <v>0.16</v>
      </c>
      <c r="L33" s="15">
        <f t="shared" si="1"/>
        <v>1104</v>
      </c>
      <c r="M33" s="24">
        <v>0.065</v>
      </c>
      <c r="N33" s="15">
        <f t="shared" si="2"/>
        <v>448.5</v>
      </c>
      <c r="O33" s="25">
        <v>0.007</v>
      </c>
      <c r="P33" s="15">
        <f t="shared" si="3"/>
        <v>48.3</v>
      </c>
      <c r="Q33" s="28">
        <f t="shared" si="4"/>
        <v>1600.8</v>
      </c>
    </row>
    <row r="34" s="1" customFormat="1" ht="36" customHeight="1" spans="1:17">
      <c r="A34" s="13">
        <v>29</v>
      </c>
      <c r="B34" s="13" t="s">
        <v>19</v>
      </c>
      <c r="C34" s="14" t="s">
        <v>74</v>
      </c>
      <c r="D34" s="14" t="s">
        <v>26</v>
      </c>
      <c r="E34" s="15">
        <v>50</v>
      </c>
      <c r="F34" s="15" t="s">
        <v>22</v>
      </c>
      <c r="G34" s="16" t="s">
        <v>75</v>
      </c>
      <c r="H34" s="16" t="s">
        <v>76</v>
      </c>
      <c r="I34" s="22">
        <v>2</v>
      </c>
      <c r="J34" s="15">
        <v>3450</v>
      </c>
      <c r="K34" s="23">
        <v>0.16</v>
      </c>
      <c r="L34" s="15">
        <f t="shared" si="1"/>
        <v>1104</v>
      </c>
      <c r="M34" s="24">
        <v>0.065</v>
      </c>
      <c r="N34" s="15">
        <f t="shared" si="2"/>
        <v>448.5</v>
      </c>
      <c r="O34" s="25">
        <v>0.007</v>
      </c>
      <c r="P34" s="15">
        <f t="shared" si="3"/>
        <v>48.3</v>
      </c>
      <c r="Q34" s="28">
        <f t="shared" si="4"/>
        <v>1600.8</v>
      </c>
    </row>
    <row r="35" s="1" customFormat="1" ht="36" customHeight="1" spans="1:17">
      <c r="A35" s="13">
        <v>30</v>
      </c>
      <c r="B35" s="13" t="s">
        <v>19</v>
      </c>
      <c r="C35" s="14" t="s">
        <v>77</v>
      </c>
      <c r="D35" s="14" t="s">
        <v>26</v>
      </c>
      <c r="E35" s="15">
        <v>55</v>
      </c>
      <c r="F35" s="15" t="s">
        <v>22</v>
      </c>
      <c r="G35" s="16" t="s">
        <v>75</v>
      </c>
      <c r="H35" s="16" t="s">
        <v>76</v>
      </c>
      <c r="I35" s="22">
        <v>2</v>
      </c>
      <c r="J35" s="15">
        <v>3450</v>
      </c>
      <c r="K35" s="23">
        <v>0.16</v>
      </c>
      <c r="L35" s="15">
        <f t="shared" si="1"/>
        <v>1104</v>
      </c>
      <c r="M35" s="24">
        <v>0.065</v>
      </c>
      <c r="N35" s="15">
        <f t="shared" si="2"/>
        <v>448.5</v>
      </c>
      <c r="O35" s="25">
        <v>0.007</v>
      </c>
      <c r="P35" s="15">
        <f t="shared" si="3"/>
        <v>48.3</v>
      </c>
      <c r="Q35" s="28">
        <f t="shared" si="4"/>
        <v>1600.8</v>
      </c>
    </row>
    <row r="36" s="1" customFormat="1" ht="36" customHeight="1" spans="1:17">
      <c r="A36" s="13">
        <v>31</v>
      </c>
      <c r="B36" s="13" t="s">
        <v>19</v>
      </c>
      <c r="C36" s="14" t="s">
        <v>78</v>
      </c>
      <c r="D36" s="14" t="s">
        <v>26</v>
      </c>
      <c r="E36" s="15">
        <v>51</v>
      </c>
      <c r="F36" s="15" t="s">
        <v>22</v>
      </c>
      <c r="G36" s="16" t="s">
        <v>75</v>
      </c>
      <c r="H36" s="16" t="s">
        <v>76</v>
      </c>
      <c r="I36" s="22">
        <v>2</v>
      </c>
      <c r="J36" s="15">
        <v>3450</v>
      </c>
      <c r="K36" s="23">
        <v>0.16</v>
      </c>
      <c r="L36" s="15">
        <f t="shared" si="1"/>
        <v>1104</v>
      </c>
      <c r="M36" s="24">
        <v>0.065</v>
      </c>
      <c r="N36" s="15">
        <f t="shared" si="2"/>
        <v>448.5</v>
      </c>
      <c r="O36" s="25">
        <v>0.007</v>
      </c>
      <c r="P36" s="15">
        <f t="shared" si="3"/>
        <v>48.3</v>
      </c>
      <c r="Q36" s="28">
        <f t="shared" si="4"/>
        <v>1600.8</v>
      </c>
    </row>
    <row r="37" s="1" customFormat="1" ht="36" customHeight="1" spans="1:17">
      <c r="A37" s="13">
        <v>32</v>
      </c>
      <c r="B37" s="13" t="s">
        <v>19</v>
      </c>
      <c r="C37" s="14" t="s">
        <v>79</v>
      </c>
      <c r="D37" s="14" t="s">
        <v>21</v>
      </c>
      <c r="E37" s="15">
        <v>48</v>
      </c>
      <c r="F37" s="15" t="s">
        <v>22</v>
      </c>
      <c r="G37" s="16" t="s">
        <v>65</v>
      </c>
      <c r="H37" s="16" t="s">
        <v>80</v>
      </c>
      <c r="I37" s="22">
        <v>3</v>
      </c>
      <c r="J37" s="15">
        <v>3450</v>
      </c>
      <c r="K37" s="23">
        <v>0.16</v>
      </c>
      <c r="L37" s="15">
        <f t="shared" si="1"/>
        <v>1656</v>
      </c>
      <c r="M37" s="24">
        <v>0.065</v>
      </c>
      <c r="N37" s="15">
        <f t="shared" si="2"/>
        <v>672.75</v>
      </c>
      <c r="O37" s="25">
        <v>0.007</v>
      </c>
      <c r="P37" s="15">
        <f t="shared" si="3"/>
        <v>72.45</v>
      </c>
      <c r="Q37" s="28">
        <f t="shared" si="4"/>
        <v>2401.2</v>
      </c>
    </row>
    <row r="38" s="1" customFormat="1" ht="36" customHeight="1" spans="1:17">
      <c r="A38" s="13">
        <v>33</v>
      </c>
      <c r="B38" s="13" t="s">
        <v>19</v>
      </c>
      <c r="C38" s="14" t="s">
        <v>81</v>
      </c>
      <c r="D38" s="14" t="s">
        <v>26</v>
      </c>
      <c r="E38" s="15">
        <v>52</v>
      </c>
      <c r="F38" s="15" t="s">
        <v>22</v>
      </c>
      <c r="G38" s="16" t="s">
        <v>82</v>
      </c>
      <c r="H38" s="16" t="s">
        <v>83</v>
      </c>
      <c r="I38" s="22">
        <v>3</v>
      </c>
      <c r="J38" s="15">
        <v>3450</v>
      </c>
      <c r="K38" s="23">
        <v>0.16</v>
      </c>
      <c r="L38" s="15">
        <f t="shared" si="1"/>
        <v>1656</v>
      </c>
      <c r="M38" s="24">
        <v>0.065</v>
      </c>
      <c r="N38" s="15">
        <f t="shared" si="2"/>
        <v>672.75</v>
      </c>
      <c r="O38" s="25">
        <v>0.007</v>
      </c>
      <c r="P38" s="15">
        <f t="shared" si="3"/>
        <v>72.45</v>
      </c>
      <c r="Q38" s="28">
        <f t="shared" si="4"/>
        <v>2401.2</v>
      </c>
    </row>
    <row r="39" s="1" customFormat="1" ht="36" customHeight="1" spans="1:17">
      <c r="A39" s="13">
        <v>34</v>
      </c>
      <c r="B39" s="13" t="s">
        <v>19</v>
      </c>
      <c r="C39" s="14" t="s">
        <v>84</v>
      </c>
      <c r="D39" s="14" t="s">
        <v>26</v>
      </c>
      <c r="E39" s="15">
        <v>57</v>
      </c>
      <c r="F39" s="15" t="s">
        <v>22</v>
      </c>
      <c r="G39" s="16" t="s">
        <v>56</v>
      </c>
      <c r="H39" s="16" t="s">
        <v>83</v>
      </c>
      <c r="I39" s="22">
        <v>3</v>
      </c>
      <c r="J39" s="15">
        <v>3450</v>
      </c>
      <c r="K39" s="23">
        <v>0.16</v>
      </c>
      <c r="L39" s="15">
        <f t="shared" si="1"/>
        <v>1656</v>
      </c>
      <c r="M39" s="24">
        <v>0.065</v>
      </c>
      <c r="N39" s="15">
        <f t="shared" si="2"/>
        <v>672.75</v>
      </c>
      <c r="O39" s="25">
        <v>0.007</v>
      </c>
      <c r="P39" s="15">
        <f t="shared" si="3"/>
        <v>72.45</v>
      </c>
      <c r="Q39" s="28">
        <f t="shared" ref="Q39:Q70" si="5">L39+N39+P39</f>
        <v>2401.2</v>
      </c>
    </row>
    <row r="40" s="1" customFormat="1" ht="36" customHeight="1" spans="1:17">
      <c r="A40" s="13">
        <v>35</v>
      </c>
      <c r="B40" s="13" t="s">
        <v>19</v>
      </c>
      <c r="C40" s="14" t="s">
        <v>85</v>
      </c>
      <c r="D40" s="14" t="s">
        <v>21</v>
      </c>
      <c r="E40" s="15">
        <v>43</v>
      </c>
      <c r="F40" s="15" t="s">
        <v>22</v>
      </c>
      <c r="G40" s="16" t="s">
        <v>82</v>
      </c>
      <c r="H40" s="16" t="s">
        <v>83</v>
      </c>
      <c r="I40" s="22">
        <v>3</v>
      </c>
      <c r="J40" s="15">
        <v>3450</v>
      </c>
      <c r="K40" s="23">
        <v>0.16</v>
      </c>
      <c r="L40" s="15">
        <f t="shared" si="1"/>
        <v>1656</v>
      </c>
      <c r="M40" s="24">
        <v>0.065</v>
      </c>
      <c r="N40" s="15">
        <f t="shared" si="2"/>
        <v>672.75</v>
      </c>
      <c r="O40" s="25">
        <v>0.007</v>
      </c>
      <c r="P40" s="15">
        <f t="shared" si="3"/>
        <v>72.45</v>
      </c>
      <c r="Q40" s="28">
        <f t="shared" si="5"/>
        <v>2401.2</v>
      </c>
    </row>
    <row r="41" s="1" customFormat="1" ht="36" customHeight="1" spans="1:17">
      <c r="A41" s="13">
        <v>36</v>
      </c>
      <c r="B41" s="13" t="s">
        <v>19</v>
      </c>
      <c r="C41" s="14" t="s">
        <v>86</v>
      </c>
      <c r="D41" s="14" t="s">
        <v>21</v>
      </c>
      <c r="E41" s="15">
        <v>39</v>
      </c>
      <c r="F41" s="15" t="s">
        <v>22</v>
      </c>
      <c r="G41" s="16" t="s">
        <v>59</v>
      </c>
      <c r="H41" s="16" t="s">
        <v>87</v>
      </c>
      <c r="I41" s="22">
        <v>4</v>
      </c>
      <c r="J41" s="15">
        <v>3450</v>
      </c>
      <c r="K41" s="23">
        <v>0.16</v>
      </c>
      <c r="L41" s="15">
        <f t="shared" si="1"/>
        <v>2208</v>
      </c>
      <c r="M41" s="24">
        <v>0.065</v>
      </c>
      <c r="N41" s="15">
        <f t="shared" si="2"/>
        <v>897</v>
      </c>
      <c r="O41" s="25">
        <v>0.007</v>
      </c>
      <c r="P41" s="15">
        <f t="shared" si="3"/>
        <v>96.6</v>
      </c>
      <c r="Q41" s="28">
        <f t="shared" si="5"/>
        <v>3201.6</v>
      </c>
    </row>
    <row r="42" s="1" customFormat="1" ht="36" customHeight="1" spans="1:17">
      <c r="A42" s="13">
        <v>37</v>
      </c>
      <c r="B42" s="13" t="s">
        <v>19</v>
      </c>
      <c r="C42" s="14" t="s">
        <v>88</v>
      </c>
      <c r="D42" s="14" t="s">
        <v>26</v>
      </c>
      <c r="E42" s="15">
        <v>55</v>
      </c>
      <c r="F42" s="15" t="s">
        <v>22</v>
      </c>
      <c r="G42" s="16" t="s">
        <v>59</v>
      </c>
      <c r="H42" s="16" t="s">
        <v>87</v>
      </c>
      <c r="I42" s="22">
        <v>4</v>
      </c>
      <c r="J42" s="15">
        <v>3450</v>
      </c>
      <c r="K42" s="23">
        <v>0.16</v>
      </c>
      <c r="L42" s="15">
        <f t="shared" si="1"/>
        <v>2208</v>
      </c>
      <c r="M42" s="24">
        <v>0.065</v>
      </c>
      <c r="N42" s="15">
        <f t="shared" si="2"/>
        <v>897</v>
      </c>
      <c r="O42" s="25">
        <v>0.007</v>
      </c>
      <c r="P42" s="15">
        <f t="shared" si="3"/>
        <v>96.6</v>
      </c>
      <c r="Q42" s="28">
        <f t="shared" si="5"/>
        <v>3201.6</v>
      </c>
    </row>
    <row r="43" s="1" customFormat="1" ht="36" customHeight="1" spans="1:17">
      <c r="A43" s="13">
        <v>38</v>
      </c>
      <c r="B43" s="13" t="s">
        <v>19</v>
      </c>
      <c r="C43" s="14" t="s">
        <v>89</v>
      </c>
      <c r="D43" s="14" t="s">
        <v>26</v>
      </c>
      <c r="E43" s="15">
        <v>51</v>
      </c>
      <c r="F43" s="15" t="s">
        <v>22</v>
      </c>
      <c r="G43" s="16" t="s">
        <v>59</v>
      </c>
      <c r="H43" s="16" t="s">
        <v>90</v>
      </c>
      <c r="I43" s="22">
        <v>4</v>
      </c>
      <c r="J43" s="15">
        <v>3450</v>
      </c>
      <c r="K43" s="23">
        <v>0.16</v>
      </c>
      <c r="L43" s="15">
        <f t="shared" si="1"/>
        <v>2208</v>
      </c>
      <c r="M43" s="24">
        <v>0.065</v>
      </c>
      <c r="N43" s="15">
        <f t="shared" si="2"/>
        <v>897</v>
      </c>
      <c r="O43" s="25">
        <v>0.007</v>
      </c>
      <c r="P43" s="15">
        <f t="shared" si="3"/>
        <v>96.6</v>
      </c>
      <c r="Q43" s="28">
        <f t="shared" si="5"/>
        <v>3201.6</v>
      </c>
    </row>
    <row r="44" s="1" customFormat="1" ht="36" customHeight="1" spans="1:17">
      <c r="A44" s="13">
        <v>39</v>
      </c>
      <c r="B44" s="13" t="s">
        <v>19</v>
      </c>
      <c r="C44" s="14" t="s">
        <v>91</v>
      </c>
      <c r="D44" s="14" t="s">
        <v>26</v>
      </c>
      <c r="E44" s="15">
        <v>51</v>
      </c>
      <c r="F44" s="15" t="s">
        <v>22</v>
      </c>
      <c r="G44" s="16" t="s">
        <v>62</v>
      </c>
      <c r="H44" s="16" t="s">
        <v>90</v>
      </c>
      <c r="I44" s="22">
        <v>4</v>
      </c>
      <c r="J44" s="15">
        <v>3450</v>
      </c>
      <c r="K44" s="23">
        <v>0.16</v>
      </c>
      <c r="L44" s="15">
        <f t="shared" si="1"/>
        <v>2208</v>
      </c>
      <c r="M44" s="24">
        <v>0.065</v>
      </c>
      <c r="N44" s="15">
        <f t="shared" si="2"/>
        <v>897</v>
      </c>
      <c r="O44" s="25">
        <v>0.007</v>
      </c>
      <c r="P44" s="15">
        <f t="shared" si="3"/>
        <v>96.6</v>
      </c>
      <c r="Q44" s="28">
        <f t="shared" si="5"/>
        <v>3201.6</v>
      </c>
    </row>
    <row r="45" s="1" customFormat="1" ht="36" customHeight="1" spans="1:17">
      <c r="A45" s="13">
        <v>40</v>
      </c>
      <c r="B45" s="13" t="s">
        <v>19</v>
      </c>
      <c r="C45" s="14" t="s">
        <v>92</v>
      </c>
      <c r="D45" s="14" t="s">
        <v>26</v>
      </c>
      <c r="E45" s="15">
        <v>58</v>
      </c>
      <c r="F45" s="15" t="s">
        <v>22</v>
      </c>
      <c r="G45" s="16" t="s">
        <v>62</v>
      </c>
      <c r="H45" s="16" t="s">
        <v>90</v>
      </c>
      <c r="I45" s="22">
        <v>4</v>
      </c>
      <c r="J45" s="15">
        <v>3450</v>
      </c>
      <c r="K45" s="23">
        <v>0.16</v>
      </c>
      <c r="L45" s="15">
        <f t="shared" si="1"/>
        <v>2208</v>
      </c>
      <c r="M45" s="24">
        <v>0.065</v>
      </c>
      <c r="N45" s="15">
        <f t="shared" si="2"/>
        <v>897</v>
      </c>
      <c r="O45" s="25">
        <v>0.007</v>
      </c>
      <c r="P45" s="15">
        <f t="shared" si="3"/>
        <v>96.6</v>
      </c>
      <c r="Q45" s="28">
        <f t="shared" si="5"/>
        <v>3201.6</v>
      </c>
    </row>
    <row r="46" s="1" customFormat="1" ht="36" customHeight="1" spans="1:17">
      <c r="A46" s="13">
        <v>41</v>
      </c>
      <c r="B46" s="13" t="s">
        <v>19</v>
      </c>
      <c r="C46" s="14" t="s">
        <v>93</v>
      </c>
      <c r="D46" s="14" t="s">
        <v>26</v>
      </c>
      <c r="E46" s="15">
        <v>56</v>
      </c>
      <c r="F46" s="15" t="s">
        <v>22</v>
      </c>
      <c r="G46" s="16" t="s">
        <v>65</v>
      </c>
      <c r="H46" s="16" t="s">
        <v>90</v>
      </c>
      <c r="I46" s="22">
        <v>4</v>
      </c>
      <c r="J46" s="15">
        <v>3450</v>
      </c>
      <c r="K46" s="23">
        <v>0.16</v>
      </c>
      <c r="L46" s="15">
        <f t="shared" si="1"/>
        <v>2208</v>
      </c>
      <c r="M46" s="24">
        <v>0.065</v>
      </c>
      <c r="N46" s="15">
        <f t="shared" si="2"/>
        <v>897</v>
      </c>
      <c r="O46" s="25">
        <v>0.007</v>
      </c>
      <c r="P46" s="15">
        <f t="shared" si="3"/>
        <v>96.6</v>
      </c>
      <c r="Q46" s="28">
        <f t="shared" si="5"/>
        <v>3201.6</v>
      </c>
    </row>
    <row r="47" s="1" customFormat="1" ht="36" customHeight="1" spans="1:17">
      <c r="A47" s="13">
        <v>42</v>
      </c>
      <c r="B47" s="13" t="s">
        <v>19</v>
      </c>
      <c r="C47" s="14" t="s">
        <v>94</v>
      </c>
      <c r="D47" s="14" t="s">
        <v>21</v>
      </c>
      <c r="E47" s="15">
        <v>43</v>
      </c>
      <c r="F47" s="15" t="s">
        <v>22</v>
      </c>
      <c r="G47" s="16" t="s">
        <v>65</v>
      </c>
      <c r="H47" s="16" t="s">
        <v>90</v>
      </c>
      <c r="I47" s="22">
        <v>4</v>
      </c>
      <c r="J47" s="15">
        <v>3450</v>
      </c>
      <c r="K47" s="23">
        <v>0.16</v>
      </c>
      <c r="L47" s="15">
        <f t="shared" si="1"/>
        <v>2208</v>
      </c>
      <c r="M47" s="24">
        <v>0.065</v>
      </c>
      <c r="N47" s="15">
        <f t="shared" si="2"/>
        <v>897</v>
      </c>
      <c r="O47" s="25">
        <v>0.007</v>
      </c>
      <c r="P47" s="15">
        <f t="shared" si="3"/>
        <v>96.6</v>
      </c>
      <c r="Q47" s="28">
        <f t="shared" si="5"/>
        <v>3201.6</v>
      </c>
    </row>
    <row r="48" s="1" customFormat="1" ht="36" customHeight="1" spans="1:17">
      <c r="A48" s="13">
        <v>43</v>
      </c>
      <c r="B48" s="13" t="s">
        <v>19</v>
      </c>
      <c r="C48" s="14" t="s">
        <v>95</v>
      </c>
      <c r="D48" s="14" t="s">
        <v>21</v>
      </c>
      <c r="E48" s="15">
        <v>49</v>
      </c>
      <c r="F48" s="15" t="s">
        <v>22</v>
      </c>
      <c r="G48" s="16" t="s">
        <v>65</v>
      </c>
      <c r="H48" s="16" t="s">
        <v>90</v>
      </c>
      <c r="I48" s="22">
        <v>4</v>
      </c>
      <c r="J48" s="15">
        <v>3450</v>
      </c>
      <c r="K48" s="23">
        <v>0.16</v>
      </c>
      <c r="L48" s="15">
        <f t="shared" si="1"/>
        <v>2208</v>
      </c>
      <c r="M48" s="24">
        <v>0.065</v>
      </c>
      <c r="N48" s="15">
        <f t="shared" si="2"/>
        <v>897</v>
      </c>
      <c r="O48" s="25">
        <v>0.007</v>
      </c>
      <c r="P48" s="15">
        <f t="shared" si="3"/>
        <v>96.6</v>
      </c>
      <c r="Q48" s="28">
        <f t="shared" si="5"/>
        <v>3201.6</v>
      </c>
    </row>
    <row r="49" s="1" customFormat="1" ht="36" customHeight="1" spans="1:17">
      <c r="A49" s="13">
        <v>44</v>
      </c>
      <c r="B49" s="13" t="s">
        <v>19</v>
      </c>
      <c r="C49" s="14" t="s">
        <v>96</v>
      </c>
      <c r="D49" s="14" t="s">
        <v>21</v>
      </c>
      <c r="E49" s="15">
        <v>43</v>
      </c>
      <c r="F49" s="15" t="s">
        <v>22</v>
      </c>
      <c r="G49" s="16" t="s">
        <v>65</v>
      </c>
      <c r="H49" s="16" t="s">
        <v>90</v>
      </c>
      <c r="I49" s="22">
        <v>4</v>
      </c>
      <c r="J49" s="15">
        <v>3450</v>
      </c>
      <c r="K49" s="23">
        <v>0.16</v>
      </c>
      <c r="L49" s="15">
        <f t="shared" si="1"/>
        <v>2208</v>
      </c>
      <c r="M49" s="24">
        <v>0.065</v>
      </c>
      <c r="N49" s="15">
        <f t="shared" si="2"/>
        <v>897</v>
      </c>
      <c r="O49" s="25">
        <v>0.007</v>
      </c>
      <c r="P49" s="15">
        <f t="shared" si="3"/>
        <v>96.6</v>
      </c>
      <c r="Q49" s="28">
        <f t="shared" si="5"/>
        <v>3201.6</v>
      </c>
    </row>
    <row r="50" s="1" customFormat="1" ht="36" customHeight="1" spans="1:17">
      <c r="A50" s="13">
        <v>45</v>
      </c>
      <c r="B50" s="13" t="s">
        <v>19</v>
      </c>
      <c r="C50" s="14" t="s">
        <v>97</v>
      </c>
      <c r="D50" s="14" t="s">
        <v>21</v>
      </c>
      <c r="E50" s="15">
        <v>41</v>
      </c>
      <c r="F50" s="15" t="s">
        <v>22</v>
      </c>
      <c r="G50" s="16" t="s">
        <v>65</v>
      </c>
      <c r="H50" s="16" t="s">
        <v>90</v>
      </c>
      <c r="I50" s="22">
        <v>4</v>
      </c>
      <c r="J50" s="15">
        <v>3450</v>
      </c>
      <c r="K50" s="23">
        <v>0.16</v>
      </c>
      <c r="L50" s="15">
        <f t="shared" si="1"/>
        <v>2208</v>
      </c>
      <c r="M50" s="24">
        <v>0.065</v>
      </c>
      <c r="N50" s="15">
        <f t="shared" si="2"/>
        <v>897</v>
      </c>
      <c r="O50" s="25">
        <v>0.007</v>
      </c>
      <c r="P50" s="15">
        <f t="shared" si="3"/>
        <v>96.6</v>
      </c>
      <c r="Q50" s="28">
        <f t="shared" si="5"/>
        <v>3201.6</v>
      </c>
    </row>
    <row r="51" s="1" customFormat="1" ht="36" customHeight="1" spans="1:17">
      <c r="A51" s="13">
        <v>46</v>
      </c>
      <c r="B51" s="13" t="s">
        <v>19</v>
      </c>
      <c r="C51" s="14" t="s">
        <v>98</v>
      </c>
      <c r="D51" s="14" t="s">
        <v>26</v>
      </c>
      <c r="E51" s="15">
        <v>52</v>
      </c>
      <c r="F51" s="15" t="s">
        <v>22</v>
      </c>
      <c r="G51" s="16" t="s">
        <v>56</v>
      </c>
      <c r="H51" s="16" t="s">
        <v>99</v>
      </c>
      <c r="I51" s="22">
        <v>5</v>
      </c>
      <c r="J51" s="15">
        <v>3450</v>
      </c>
      <c r="K51" s="23">
        <v>0.16</v>
      </c>
      <c r="L51" s="15">
        <f t="shared" si="1"/>
        <v>2760</v>
      </c>
      <c r="M51" s="24">
        <v>0.065</v>
      </c>
      <c r="N51" s="15">
        <f t="shared" si="2"/>
        <v>1121.25</v>
      </c>
      <c r="O51" s="25">
        <v>0.007</v>
      </c>
      <c r="P51" s="15">
        <f t="shared" si="3"/>
        <v>120.75</v>
      </c>
      <c r="Q51" s="28">
        <f t="shared" si="5"/>
        <v>4002</v>
      </c>
    </row>
    <row r="52" s="1" customFormat="1" ht="36" customHeight="1" spans="1:17">
      <c r="A52" s="13">
        <v>47</v>
      </c>
      <c r="B52" s="13" t="s">
        <v>19</v>
      </c>
      <c r="C52" s="14" t="s">
        <v>100</v>
      </c>
      <c r="D52" s="14" t="s">
        <v>26</v>
      </c>
      <c r="E52" s="15">
        <v>52</v>
      </c>
      <c r="F52" s="15" t="s">
        <v>22</v>
      </c>
      <c r="G52" s="16" t="s">
        <v>56</v>
      </c>
      <c r="H52" s="16" t="s">
        <v>99</v>
      </c>
      <c r="I52" s="22">
        <v>5</v>
      </c>
      <c r="J52" s="15">
        <v>3450</v>
      </c>
      <c r="K52" s="23">
        <v>0.16</v>
      </c>
      <c r="L52" s="15">
        <f t="shared" si="1"/>
        <v>2760</v>
      </c>
      <c r="M52" s="24">
        <v>0.065</v>
      </c>
      <c r="N52" s="15">
        <f t="shared" si="2"/>
        <v>1121.25</v>
      </c>
      <c r="O52" s="25">
        <v>0.007</v>
      </c>
      <c r="P52" s="15">
        <f t="shared" si="3"/>
        <v>120.75</v>
      </c>
      <c r="Q52" s="28">
        <f t="shared" si="5"/>
        <v>4002</v>
      </c>
    </row>
    <row r="53" s="1" customFormat="1" ht="36" customHeight="1" spans="1:17">
      <c r="A53" s="13">
        <v>48</v>
      </c>
      <c r="B53" s="13" t="s">
        <v>19</v>
      </c>
      <c r="C53" s="14" t="s">
        <v>101</v>
      </c>
      <c r="D53" s="14" t="s">
        <v>21</v>
      </c>
      <c r="E53" s="15">
        <v>47</v>
      </c>
      <c r="F53" s="15" t="s">
        <v>22</v>
      </c>
      <c r="G53" s="16" t="s">
        <v>56</v>
      </c>
      <c r="H53" s="16" t="s">
        <v>99</v>
      </c>
      <c r="I53" s="22">
        <v>5</v>
      </c>
      <c r="J53" s="15">
        <v>3450</v>
      </c>
      <c r="K53" s="23">
        <v>0.16</v>
      </c>
      <c r="L53" s="15">
        <f t="shared" si="1"/>
        <v>2760</v>
      </c>
      <c r="M53" s="24">
        <v>0.065</v>
      </c>
      <c r="N53" s="15">
        <f t="shared" si="2"/>
        <v>1121.25</v>
      </c>
      <c r="O53" s="25">
        <v>0.007</v>
      </c>
      <c r="P53" s="15">
        <f t="shared" si="3"/>
        <v>120.75</v>
      </c>
      <c r="Q53" s="28">
        <f t="shared" si="5"/>
        <v>4002</v>
      </c>
    </row>
    <row r="54" s="1" customFormat="1" ht="36" customHeight="1" spans="1:17">
      <c r="A54" s="13">
        <v>49</v>
      </c>
      <c r="B54" s="13" t="s">
        <v>19</v>
      </c>
      <c r="C54" s="14" t="s">
        <v>102</v>
      </c>
      <c r="D54" s="14" t="s">
        <v>21</v>
      </c>
      <c r="E54" s="15">
        <v>48</v>
      </c>
      <c r="F54" s="15" t="s">
        <v>22</v>
      </c>
      <c r="G54" s="16" t="s">
        <v>59</v>
      </c>
      <c r="H54" s="16" t="s">
        <v>99</v>
      </c>
      <c r="I54" s="22">
        <v>5</v>
      </c>
      <c r="J54" s="15">
        <v>3450</v>
      </c>
      <c r="K54" s="23">
        <v>0.16</v>
      </c>
      <c r="L54" s="15">
        <f t="shared" si="1"/>
        <v>2760</v>
      </c>
      <c r="M54" s="24">
        <v>0.065</v>
      </c>
      <c r="N54" s="15">
        <f t="shared" si="2"/>
        <v>1121.25</v>
      </c>
      <c r="O54" s="25">
        <v>0.007</v>
      </c>
      <c r="P54" s="15">
        <f t="shared" si="3"/>
        <v>120.75</v>
      </c>
      <c r="Q54" s="28">
        <f t="shared" si="5"/>
        <v>4002</v>
      </c>
    </row>
    <row r="55" s="1" customFormat="1" ht="36" customHeight="1" spans="1:17">
      <c r="A55" s="13">
        <v>50</v>
      </c>
      <c r="B55" s="13" t="s">
        <v>19</v>
      </c>
      <c r="C55" s="14" t="s">
        <v>103</v>
      </c>
      <c r="D55" s="14" t="s">
        <v>21</v>
      </c>
      <c r="E55" s="15">
        <v>41</v>
      </c>
      <c r="F55" s="15" t="s">
        <v>22</v>
      </c>
      <c r="G55" s="16" t="s">
        <v>59</v>
      </c>
      <c r="H55" s="16" t="s">
        <v>99</v>
      </c>
      <c r="I55" s="22">
        <v>5</v>
      </c>
      <c r="J55" s="15">
        <v>3450</v>
      </c>
      <c r="K55" s="23">
        <v>0.16</v>
      </c>
      <c r="L55" s="15">
        <f t="shared" si="1"/>
        <v>2760</v>
      </c>
      <c r="M55" s="24">
        <v>0.065</v>
      </c>
      <c r="N55" s="15">
        <f t="shared" si="2"/>
        <v>1121.25</v>
      </c>
      <c r="O55" s="25">
        <v>0.007</v>
      </c>
      <c r="P55" s="15">
        <f t="shared" si="3"/>
        <v>120.75</v>
      </c>
      <c r="Q55" s="28">
        <f t="shared" si="5"/>
        <v>4002</v>
      </c>
    </row>
    <row r="56" s="1" customFormat="1" ht="36" customHeight="1" spans="1:17">
      <c r="A56" s="13">
        <v>51</v>
      </c>
      <c r="B56" s="13" t="s">
        <v>19</v>
      </c>
      <c r="C56" s="14" t="s">
        <v>104</v>
      </c>
      <c r="D56" s="14" t="s">
        <v>26</v>
      </c>
      <c r="E56" s="15">
        <v>54</v>
      </c>
      <c r="F56" s="15" t="s">
        <v>22</v>
      </c>
      <c r="G56" s="16" t="s">
        <v>59</v>
      </c>
      <c r="H56" s="16" t="s">
        <v>99</v>
      </c>
      <c r="I56" s="22">
        <v>5</v>
      </c>
      <c r="J56" s="15">
        <v>3450</v>
      </c>
      <c r="K56" s="23">
        <v>0.16</v>
      </c>
      <c r="L56" s="15">
        <f t="shared" si="1"/>
        <v>2760</v>
      </c>
      <c r="M56" s="24">
        <v>0.065</v>
      </c>
      <c r="N56" s="15">
        <f t="shared" si="2"/>
        <v>1121.25</v>
      </c>
      <c r="O56" s="25">
        <v>0.007</v>
      </c>
      <c r="P56" s="15">
        <f t="shared" si="3"/>
        <v>120.75</v>
      </c>
      <c r="Q56" s="28">
        <f t="shared" si="5"/>
        <v>4002</v>
      </c>
    </row>
    <row r="57" s="1" customFormat="1" ht="36" customHeight="1" spans="1:17">
      <c r="A57" s="17" t="s">
        <v>105</v>
      </c>
      <c r="B57" s="18"/>
      <c r="C57" s="18"/>
      <c r="D57" s="18"/>
      <c r="E57" s="19"/>
      <c r="F57" s="15"/>
      <c r="G57" s="16"/>
      <c r="H57" s="16"/>
      <c r="I57" s="22"/>
      <c r="J57" s="15"/>
      <c r="K57" s="23"/>
      <c r="L57" s="15">
        <f t="shared" ref="L57:Q57" si="6">SUM(L58:L69)</f>
        <v>36432</v>
      </c>
      <c r="M57" s="24"/>
      <c r="N57" s="15">
        <f t="shared" si="6"/>
        <v>8970</v>
      </c>
      <c r="O57" s="25"/>
      <c r="P57" s="15">
        <f t="shared" si="6"/>
        <v>1593.9</v>
      </c>
      <c r="Q57" s="8">
        <f t="shared" si="5"/>
        <v>46995.9</v>
      </c>
    </row>
    <row r="58" s="1" customFormat="1" ht="36" customHeight="1" spans="1:17">
      <c r="A58" s="13">
        <v>52</v>
      </c>
      <c r="B58" s="13" t="s">
        <v>106</v>
      </c>
      <c r="C58" s="14" t="s">
        <v>107</v>
      </c>
      <c r="D58" s="14" t="s">
        <v>21</v>
      </c>
      <c r="E58" s="15">
        <v>43</v>
      </c>
      <c r="F58" s="15" t="s">
        <v>22</v>
      </c>
      <c r="G58" s="16" t="s">
        <v>108</v>
      </c>
      <c r="H58" s="16" t="s">
        <v>39</v>
      </c>
      <c r="I58" s="22">
        <v>5</v>
      </c>
      <c r="J58" s="15">
        <v>3450</v>
      </c>
      <c r="K58" s="23">
        <v>0.16</v>
      </c>
      <c r="L58" s="15">
        <f t="shared" ref="L58:L77" si="7">J58*K58*I58</f>
        <v>2760</v>
      </c>
      <c r="M58" s="24">
        <v>0.065</v>
      </c>
      <c r="N58" s="15">
        <f t="shared" ref="N58:N63" si="8">J58*M58*I58</f>
        <v>1121.25</v>
      </c>
      <c r="O58" s="25">
        <v>0.007</v>
      </c>
      <c r="P58" s="15">
        <f t="shared" ref="P58:P77" si="9">J58*O58*I58</f>
        <v>120.75</v>
      </c>
      <c r="Q58" s="28">
        <f t="shared" si="5"/>
        <v>4002</v>
      </c>
    </row>
    <row r="59" s="1" customFormat="1" ht="36" customHeight="1" spans="1:17">
      <c r="A59" s="13">
        <v>53</v>
      </c>
      <c r="B59" s="13" t="s">
        <v>106</v>
      </c>
      <c r="C59" s="14" t="s">
        <v>109</v>
      </c>
      <c r="D59" s="14" t="s">
        <v>26</v>
      </c>
      <c r="E59" s="15">
        <v>53</v>
      </c>
      <c r="F59" s="15" t="s">
        <v>22</v>
      </c>
      <c r="G59" s="16" t="s">
        <v>108</v>
      </c>
      <c r="H59" s="16" t="s">
        <v>39</v>
      </c>
      <c r="I59" s="22">
        <v>5</v>
      </c>
      <c r="J59" s="15">
        <v>3450</v>
      </c>
      <c r="K59" s="23">
        <v>0.16</v>
      </c>
      <c r="L59" s="15">
        <f t="shared" si="7"/>
        <v>2760</v>
      </c>
      <c r="M59" s="24">
        <v>0.065</v>
      </c>
      <c r="N59" s="15">
        <f t="shared" si="8"/>
        <v>1121.25</v>
      </c>
      <c r="O59" s="25">
        <v>0.007</v>
      </c>
      <c r="P59" s="15">
        <f t="shared" si="9"/>
        <v>120.75</v>
      </c>
      <c r="Q59" s="28">
        <f t="shared" si="5"/>
        <v>4002</v>
      </c>
    </row>
    <row r="60" s="1" customFormat="1" ht="36" customHeight="1" spans="1:17">
      <c r="A60" s="13">
        <v>54</v>
      </c>
      <c r="B60" s="13" t="s">
        <v>106</v>
      </c>
      <c r="C60" s="14" t="s">
        <v>110</v>
      </c>
      <c r="D60" s="14" t="s">
        <v>21</v>
      </c>
      <c r="E60" s="15">
        <v>48</v>
      </c>
      <c r="F60" s="15" t="s">
        <v>22</v>
      </c>
      <c r="G60" s="16" t="s">
        <v>108</v>
      </c>
      <c r="H60" s="16" t="s">
        <v>39</v>
      </c>
      <c r="I60" s="22">
        <v>5</v>
      </c>
      <c r="J60" s="15">
        <v>3450</v>
      </c>
      <c r="K60" s="23">
        <v>0.16</v>
      </c>
      <c r="L60" s="15">
        <f t="shared" si="7"/>
        <v>2760</v>
      </c>
      <c r="M60" s="24">
        <v>0.065</v>
      </c>
      <c r="N60" s="15">
        <f t="shared" si="8"/>
        <v>1121.25</v>
      </c>
      <c r="O60" s="25">
        <v>0.007</v>
      </c>
      <c r="P60" s="15">
        <f t="shared" si="9"/>
        <v>120.75</v>
      </c>
      <c r="Q60" s="28">
        <f t="shared" si="5"/>
        <v>4002</v>
      </c>
    </row>
    <row r="61" s="1" customFormat="1" ht="36" customHeight="1" spans="1:17">
      <c r="A61" s="13">
        <v>55</v>
      </c>
      <c r="B61" s="13" t="s">
        <v>106</v>
      </c>
      <c r="C61" s="14" t="s">
        <v>111</v>
      </c>
      <c r="D61" s="14" t="s">
        <v>21</v>
      </c>
      <c r="E61" s="15">
        <v>48</v>
      </c>
      <c r="F61" s="15" t="s">
        <v>22</v>
      </c>
      <c r="G61" s="16" t="s">
        <v>108</v>
      </c>
      <c r="H61" s="16" t="s">
        <v>39</v>
      </c>
      <c r="I61" s="22">
        <v>5</v>
      </c>
      <c r="J61" s="15">
        <v>3450</v>
      </c>
      <c r="K61" s="23">
        <v>0.16</v>
      </c>
      <c r="L61" s="15">
        <f t="shared" si="7"/>
        <v>2760</v>
      </c>
      <c r="M61" s="24">
        <v>0.065</v>
      </c>
      <c r="N61" s="15">
        <f t="shared" si="8"/>
        <v>1121.25</v>
      </c>
      <c r="O61" s="25">
        <v>0.007</v>
      </c>
      <c r="P61" s="15">
        <f t="shared" si="9"/>
        <v>120.75</v>
      </c>
      <c r="Q61" s="28">
        <f t="shared" si="5"/>
        <v>4002</v>
      </c>
    </row>
    <row r="62" s="1" customFormat="1" ht="36" customHeight="1" spans="1:17">
      <c r="A62" s="13">
        <v>56</v>
      </c>
      <c r="B62" s="13" t="s">
        <v>106</v>
      </c>
      <c r="C62" s="14" t="s">
        <v>112</v>
      </c>
      <c r="D62" s="14" t="s">
        <v>21</v>
      </c>
      <c r="E62" s="15">
        <v>42</v>
      </c>
      <c r="F62" s="15" t="s">
        <v>22</v>
      </c>
      <c r="G62" s="16" t="s">
        <v>108</v>
      </c>
      <c r="H62" s="16" t="s">
        <v>39</v>
      </c>
      <c r="I62" s="22">
        <v>5</v>
      </c>
      <c r="J62" s="15">
        <v>3450</v>
      </c>
      <c r="K62" s="23">
        <v>0.16</v>
      </c>
      <c r="L62" s="15">
        <f t="shared" si="7"/>
        <v>2760</v>
      </c>
      <c r="M62" s="24">
        <v>0.065</v>
      </c>
      <c r="N62" s="15">
        <f t="shared" si="8"/>
        <v>1121.25</v>
      </c>
      <c r="O62" s="25">
        <v>0.007</v>
      </c>
      <c r="P62" s="15">
        <f t="shared" si="9"/>
        <v>120.75</v>
      </c>
      <c r="Q62" s="28">
        <f t="shared" si="5"/>
        <v>4002</v>
      </c>
    </row>
    <row r="63" s="1" customFormat="1" ht="36" customHeight="1" spans="1:17">
      <c r="A63" s="13">
        <v>57</v>
      </c>
      <c r="B63" s="13" t="s">
        <v>106</v>
      </c>
      <c r="C63" s="14" t="s">
        <v>113</v>
      </c>
      <c r="D63" s="14" t="s">
        <v>21</v>
      </c>
      <c r="E63" s="15">
        <v>45</v>
      </c>
      <c r="F63" s="15" t="s">
        <v>22</v>
      </c>
      <c r="G63" s="16" t="s">
        <v>108</v>
      </c>
      <c r="H63" s="16" t="s">
        <v>39</v>
      </c>
      <c r="I63" s="22">
        <v>5</v>
      </c>
      <c r="J63" s="15">
        <v>3450</v>
      </c>
      <c r="K63" s="23">
        <v>0.16</v>
      </c>
      <c r="L63" s="15">
        <f t="shared" si="7"/>
        <v>2760</v>
      </c>
      <c r="M63" s="24">
        <v>0.065</v>
      </c>
      <c r="N63" s="15">
        <f t="shared" si="8"/>
        <v>1121.25</v>
      </c>
      <c r="O63" s="25">
        <v>0.007</v>
      </c>
      <c r="P63" s="15">
        <f t="shared" si="9"/>
        <v>120.75</v>
      </c>
      <c r="Q63" s="28">
        <f t="shared" si="5"/>
        <v>4002</v>
      </c>
    </row>
    <row r="64" s="1" customFormat="1" ht="36" customHeight="1" spans="1:17">
      <c r="A64" s="13">
        <v>58</v>
      </c>
      <c r="B64" s="13" t="s">
        <v>106</v>
      </c>
      <c r="C64" s="14" t="s">
        <v>114</v>
      </c>
      <c r="D64" s="14" t="s">
        <v>21</v>
      </c>
      <c r="E64" s="15">
        <v>52</v>
      </c>
      <c r="F64" s="15" t="s">
        <v>22</v>
      </c>
      <c r="G64" s="16" t="s">
        <v>108</v>
      </c>
      <c r="H64" s="16" t="s">
        <v>24</v>
      </c>
      <c r="I64" s="22">
        <v>2</v>
      </c>
      <c r="J64" s="15">
        <v>3450</v>
      </c>
      <c r="K64" s="23">
        <v>0.16</v>
      </c>
      <c r="L64" s="15">
        <f t="shared" si="7"/>
        <v>1104</v>
      </c>
      <c r="M64" s="24">
        <v>0.065</v>
      </c>
      <c r="N64" s="15">
        <v>0</v>
      </c>
      <c r="O64" s="25">
        <v>0.007</v>
      </c>
      <c r="P64" s="15">
        <f t="shared" si="9"/>
        <v>48.3</v>
      </c>
      <c r="Q64" s="28">
        <f t="shared" si="5"/>
        <v>1152.3</v>
      </c>
    </row>
    <row r="65" s="1" customFormat="1" ht="36" customHeight="1" spans="1:17">
      <c r="A65" s="13">
        <v>59</v>
      </c>
      <c r="B65" s="13" t="s">
        <v>106</v>
      </c>
      <c r="C65" s="14" t="s">
        <v>115</v>
      </c>
      <c r="D65" s="14" t="s">
        <v>21</v>
      </c>
      <c r="E65" s="15">
        <v>50</v>
      </c>
      <c r="F65" s="15" t="s">
        <v>22</v>
      </c>
      <c r="G65" s="16" t="s">
        <v>108</v>
      </c>
      <c r="H65" s="16" t="s">
        <v>39</v>
      </c>
      <c r="I65" s="22">
        <v>8</v>
      </c>
      <c r="J65" s="15">
        <v>3450</v>
      </c>
      <c r="K65" s="23">
        <v>0.16</v>
      </c>
      <c r="L65" s="15">
        <f t="shared" si="7"/>
        <v>4416</v>
      </c>
      <c r="M65" s="24">
        <v>0.065</v>
      </c>
      <c r="N65" s="15">
        <v>0</v>
      </c>
      <c r="O65" s="25">
        <v>0.007</v>
      </c>
      <c r="P65" s="15">
        <f t="shared" si="9"/>
        <v>193.2</v>
      </c>
      <c r="Q65" s="28">
        <f t="shared" ref="Q65:Q70" si="10">L65+N65+P65</f>
        <v>4609.2</v>
      </c>
    </row>
    <row r="66" s="1" customFormat="1" ht="36" customHeight="1" spans="1:17">
      <c r="A66" s="13">
        <v>60</v>
      </c>
      <c r="B66" s="13" t="s">
        <v>106</v>
      </c>
      <c r="C66" s="14" t="s">
        <v>116</v>
      </c>
      <c r="D66" s="14" t="s">
        <v>21</v>
      </c>
      <c r="E66" s="15">
        <v>50</v>
      </c>
      <c r="F66" s="15" t="s">
        <v>22</v>
      </c>
      <c r="G66" s="16" t="s">
        <v>108</v>
      </c>
      <c r="H66" s="16" t="s">
        <v>39</v>
      </c>
      <c r="I66" s="22">
        <v>8</v>
      </c>
      <c r="J66" s="15">
        <v>3450</v>
      </c>
      <c r="K66" s="23">
        <v>0.16</v>
      </c>
      <c r="L66" s="15">
        <f t="shared" si="7"/>
        <v>4416</v>
      </c>
      <c r="M66" s="24">
        <v>0.065</v>
      </c>
      <c r="N66" s="15">
        <v>0</v>
      </c>
      <c r="O66" s="25">
        <v>0.007</v>
      </c>
      <c r="P66" s="15">
        <f t="shared" si="9"/>
        <v>193.2</v>
      </c>
      <c r="Q66" s="28">
        <f t="shared" si="10"/>
        <v>4609.2</v>
      </c>
    </row>
    <row r="67" s="1" customFormat="1" ht="36" customHeight="1" spans="1:17">
      <c r="A67" s="13">
        <v>61</v>
      </c>
      <c r="B67" s="13" t="s">
        <v>106</v>
      </c>
      <c r="C67" s="14" t="s">
        <v>117</v>
      </c>
      <c r="D67" s="14" t="s">
        <v>21</v>
      </c>
      <c r="E67" s="15">
        <v>49</v>
      </c>
      <c r="F67" s="15" t="s">
        <v>22</v>
      </c>
      <c r="G67" s="16" t="s">
        <v>108</v>
      </c>
      <c r="H67" s="16" t="s">
        <v>39</v>
      </c>
      <c r="I67" s="22">
        <v>8</v>
      </c>
      <c r="J67" s="15">
        <v>3450</v>
      </c>
      <c r="K67" s="23">
        <v>0.16</v>
      </c>
      <c r="L67" s="15">
        <f t="shared" si="7"/>
        <v>4416</v>
      </c>
      <c r="M67" s="24">
        <v>0.065</v>
      </c>
      <c r="N67" s="15">
        <f>J67*M67*I67</f>
        <v>1794</v>
      </c>
      <c r="O67" s="25">
        <v>0.007</v>
      </c>
      <c r="P67" s="15">
        <f t="shared" si="9"/>
        <v>193.2</v>
      </c>
      <c r="Q67" s="28">
        <f t="shared" si="10"/>
        <v>6403.2</v>
      </c>
    </row>
    <row r="68" s="1" customFormat="1" ht="36" customHeight="1" spans="1:17">
      <c r="A68" s="13">
        <v>62</v>
      </c>
      <c r="B68" s="13" t="s">
        <v>106</v>
      </c>
      <c r="C68" s="14" t="s">
        <v>118</v>
      </c>
      <c r="D68" s="14" t="s">
        <v>21</v>
      </c>
      <c r="E68" s="15">
        <v>53</v>
      </c>
      <c r="F68" s="15" t="s">
        <v>22</v>
      </c>
      <c r="G68" s="16" t="s">
        <v>108</v>
      </c>
      <c r="H68" s="16" t="s">
        <v>39</v>
      </c>
      <c r="I68" s="22">
        <v>8</v>
      </c>
      <c r="J68" s="15">
        <v>3450</v>
      </c>
      <c r="K68" s="23">
        <v>0.16</v>
      </c>
      <c r="L68" s="15">
        <f t="shared" si="7"/>
        <v>4416</v>
      </c>
      <c r="M68" s="24">
        <v>0.065</v>
      </c>
      <c r="N68" s="15">
        <v>0</v>
      </c>
      <c r="O68" s="25">
        <v>0.007</v>
      </c>
      <c r="P68" s="15">
        <f t="shared" si="9"/>
        <v>193.2</v>
      </c>
      <c r="Q68" s="28">
        <f t="shared" si="10"/>
        <v>4609.2</v>
      </c>
    </row>
    <row r="69" s="1" customFormat="1" ht="36" customHeight="1" spans="1:17">
      <c r="A69" s="13">
        <v>63</v>
      </c>
      <c r="B69" s="13" t="s">
        <v>106</v>
      </c>
      <c r="C69" s="14" t="s">
        <v>119</v>
      </c>
      <c r="D69" s="14" t="s">
        <v>21</v>
      </c>
      <c r="E69" s="15">
        <v>42</v>
      </c>
      <c r="F69" s="15" t="s">
        <v>22</v>
      </c>
      <c r="G69" s="16" t="s">
        <v>108</v>
      </c>
      <c r="H69" s="16" t="s">
        <v>24</v>
      </c>
      <c r="I69" s="22">
        <v>2</v>
      </c>
      <c r="J69" s="15">
        <v>3450</v>
      </c>
      <c r="K69" s="23">
        <v>0.16</v>
      </c>
      <c r="L69" s="15">
        <f t="shared" si="7"/>
        <v>1104</v>
      </c>
      <c r="M69" s="24">
        <v>0.065</v>
      </c>
      <c r="N69" s="15">
        <f>J69*M69*I69</f>
        <v>448.5</v>
      </c>
      <c r="O69" s="25">
        <v>0.007</v>
      </c>
      <c r="P69" s="15">
        <f t="shared" si="9"/>
        <v>48.3</v>
      </c>
      <c r="Q69" s="28">
        <f t="shared" si="10"/>
        <v>1600.8</v>
      </c>
    </row>
    <row r="70" s="1" customFormat="1" ht="36" customHeight="1" spans="1:17">
      <c r="A70" s="17" t="s">
        <v>120</v>
      </c>
      <c r="B70" s="18"/>
      <c r="C70" s="18"/>
      <c r="D70" s="18"/>
      <c r="E70" s="19"/>
      <c r="F70" s="15"/>
      <c r="G70" s="16"/>
      <c r="H70" s="16"/>
      <c r="I70" s="22"/>
      <c r="J70" s="15"/>
      <c r="K70" s="23"/>
      <c r="L70" s="15">
        <f t="shared" ref="L70:Q70" si="11">SUM(L71:L72)</f>
        <v>8832</v>
      </c>
      <c r="M70" s="24"/>
      <c r="N70" s="15">
        <f t="shared" si="11"/>
        <v>3588</v>
      </c>
      <c r="O70" s="25"/>
      <c r="P70" s="15">
        <f t="shared" si="11"/>
        <v>386.4</v>
      </c>
      <c r="Q70" s="8">
        <f t="shared" si="10"/>
        <v>12806.4</v>
      </c>
    </row>
    <row r="71" s="1" customFormat="1" ht="36" customHeight="1" spans="1:17">
      <c r="A71" s="13">
        <v>64</v>
      </c>
      <c r="B71" s="13" t="s">
        <v>121</v>
      </c>
      <c r="C71" s="22" t="s">
        <v>122</v>
      </c>
      <c r="D71" s="22" t="s">
        <v>26</v>
      </c>
      <c r="E71" s="22">
        <v>53</v>
      </c>
      <c r="F71" s="22" t="s">
        <v>123</v>
      </c>
      <c r="G71" s="22" t="s">
        <v>124</v>
      </c>
      <c r="H71" s="13" t="s">
        <v>39</v>
      </c>
      <c r="I71" s="22">
        <v>8</v>
      </c>
      <c r="J71" s="15">
        <v>3450</v>
      </c>
      <c r="K71" s="23">
        <v>0.16</v>
      </c>
      <c r="L71" s="15">
        <f>J71*K71*I71</f>
        <v>4416</v>
      </c>
      <c r="M71" s="24">
        <v>0.065</v>
      </c>
      <c r="N71" s="15">
        <f>J71*M71*I71</f>
        <v>1794</v>
      </c>
      <c r="O71" s="25">
        <v>0.007</v>
      </c>
      <c r="P71" s="15">
        <f>J71*O71*I71</f>
        <v>193.2</v>
      </c>
      <c r="Q71" s="28">
        <f t="shared" ref="Q71:Q79" si="12">L71+N71+P71</f>
        <v>6403.2</v>
      </c>
    </row>
    <row r="72" s="1" customFormat="1" ht="36" customHeight="1" spans="1:17">
      <c r="A72" s="13">
        <v>65</v>
      </c>
      <c r="B72" s="13" t="s">
        <v>121</v>
      </c>
      <c r="C72" s="22" t="s">
        <v>125</v>
      </c>
      <c r="D72" s="22" t="s">
        <v>26</v>
      </c>
      <c r="E72" s="22">
        <v>35</v>
      </c>
      <c r="F72" s="22" t="s">
        <v>123</v>
      </c>
      <c r="G72" s="22" t="s">
        <v>124</v>
      </c>
      <c r="H72" s="13" t="s">
        <v>39</v>
      </c>
      <c r="I72" s="22">
        <v>8</v>
      </c>
      <c r="J72" s="15">
        <v>3450</v>
      </c>
      <c r="K72" s="23">
        <v>0.16</v>
      </c>
      <c r="L72" s="15">
        <f>J72*K72*I72</f>
        <v>4416</v>
      </c>
      <c r="M72" s="24">
        <v>0.065</v>
      </c>
      <c r="N72" s="15">
        <f>J72*M72*I72</f>
        <v>1794</v>
      </c>
      <c r="O72" s="25">
        <v>0.007</v>
      </c>
      <c r="P72" s="15">
        <f>J72*O72*I72</f>
        <v>193.2</v>
      </c>
      <c r="Q72" s="28">
        <f t="shared" si="12"/>
        <v>6403.2</v>
      </c>
    </row>
    <row r="73" s="1" customFormat="1" ht="36" customHeight="1" spans="1:25">
      <c r="A73" s="17" t="s">
        <v>126</v>
      </c>
      <c r="B73" s="18"/>
      <c r="C73" s="18"/>
      <c r="D73" s="18"/>
      <c r="E73" s="19"/>
      <c r="F73" s="22"/>
      <c r="G73" s="22"/>
      <c r="H73" s="13"/>
      <c r="I73" s="22"/>
      <c r="J73" s="15"/>
      <c r="K73" s="23"/>
      <c r="L73" s="15">
        <f t="shared" ref="L73:Q73" si="13">L74</f>
        <v>4416</v>
      </c>
      <c r="M73" s="24"/>
      <c r="N73" s="15">
        <f t="shared" si="13"/>
        <v>1638</v>
      </c>
      <c r="O73" s="25"/>
      <c r="P73" s="15">
        <f t="shared" si="13"/>
        <v>193.2</v>
      </c>
      <c r="Q73" s="8">
        <f t="shared" si="12"/>
        <v>6247.2</v>
      </c>
      <c r="Y73" s="1" t="s">
        <v>127</v>
      </c>
    </row>
    <row r="74" s="1" customFormat="1" ht="36" customHeight="1" spans="1:17">
      <c r="A74" s="13">
        <v>66</v>
      </c>
      <c r="B74" s="13" t="s">
        <v>128</v>
      </c>
      <c r="C74" s="13" t="s">
        <v>129</v>
      </c>
      <c r="D74" s="13" t="s">
        <v>26</v>
      </c>
      <c r="E74" s="13">
        <v>56</v>
      </c>
      <c r="F74" s="13" t="s">
        <v>22</v>
      </c>
      <c r="G74" s="13" t="s">
        <v>130</v>
      </c>
      <c r="H74" s="13" t="s">
        <v>39</v>
      </c>
      <c r="I74" s="22">
        <v>8</v>
      </c>
      <c r="J74" s="15">
        <v>3450</v>
      </c>
      <c r="K74" s="23">
        <v>0.16</v>
      </c>
      <c r="L74" s="15">
        <f>J74*K74*I74</f>
        <v>4416</v>
      </c>
      <c r="M74" s="24">
        <v>0.065</v>
      </c>
      <c r="N74" s="15">
        <f>I74*M74*3150</f>
        <v>1638</v>
      </c>
      <c r="O74" s="25">
        <v>0.007</v>
      </c>
      <c r="P74" s="15">
        <f>J74*O74*I74</f>
        <v>193.2</v>
      </c>
      <c r="Q74" s="28">
        <f t="shared" si="12"/>
        <v>6247.2</v>
      </c>
    </row>
    <row r="75" s="1" customFormat="1" ht="36" customHeight="1" spans="1:17">
      <c r="A75" s="17" t="s">
        <v>131</v>
      </c>
      <c r="B75" s="18"/>
      <c r="C75" s="18"/>
      <c r="D75" s="18"/>
      <c r="E75" s="19"/>
      <c r="F75" s="13"/>
      <c r="G75" s="13"/>
      <c r="H75" s="13"/>
      <c r="I75" s="22"/>
      <c r="J75" s="15"/>
      <c r="K75" s="23"/>
      <c r="L75" s="15">
        <f>L76</f>
        <v>4416</v>
      </c>
      <c r="M75" s="24"/>
      <c r="N75" s="15">
        <f>N76</f>
        <v>1794</v>
      </c>
      <c r="O75" s="25"/>
      <c r="P75" s="15">
        <f>P76</f>
        <v>193.2</v>
      </c>
      <c r="Q75" s="8">
        <f t="shared" si="12"/>
        <v>6403.2</v>
      </c>
    </row>
    <row r="76" s="1" customFormat="1" ht="36" customHeight="1" spans="1:17">
      <c r="A76" s="13">
        <v>67</v>
      </c>
      <c r="B76" s="13" t="s">
        <v>132</v>
      </c>
      <c r="C76" s="29" t="s">
        <v>133</v>
      </c>
      <c r="D76" s="30" t="s">
        <v>26</v>
      </c>
      <c r="E76" s="31">
        <v>27</v>
      </c>
      <c r="F76" s="22" t="s">
        <v>134</v>
      </c>
      <c r="G76" s="16" t="s">
        <v>135</v>
      </c>
      <c r="H76" s="22" t="s">
        <v>39</v>
      </c>
      <c r="I76" s="22">
        <v>8</v>
      </c>
      <c r="J76" s="15">
        <v>3450</v>
      </c>
      <c r="K76" s="23">
        <v>0.16</v>
      </c>
      <c r="L76" s="15">
        <f>J76*K76*I76</f>
        <v>4416</v>
      </c>
      <c r="M76" s="24">
        <v>0.065</v>
      </c>
      <c r="N76" s="15">
        <f>J76*M76*I76</f>
        <v>1794</v>
      </c>
      <c r="O76" s="25">
        <v>0.007</v>
      </c>
      <c r="P76" s="15">
        <f>J76*O76*I76</f>
        <v>193.2</v>
      </c>
      <c r="Q76" s="28">
        <f t="shared" si="12"/>
        <v>6403.2</v>
      </c>
    </row>
    <row r="77" s="1" customFormat="1" ht="36" customHeight="1" spans="1:17">
      <c r="A77" s="17" t="s">
        <v>136</v>
      </c>
      <c r="B77" s="18"/>
      <c r="C77" s="18"/>
      <c r="D77" s="18"/>
      <c r="E77" s="19"/>
      <c r="F77" s="22"/>
      <c r="G77" s="16"/>
      <c r="H77" s="22"/>
      <c r="I77" s="22"/>
      <c r="J77" s="15"/>
      <c r="K77" s="23"/>
      <c r="L77" s="15">
        <f>L78</f>
        <v>4416</v>
      </c>
      <c r="M77" s="24"/>
      <c r="N77" s="15">
        <f>N78</f>
        <v>1794</v>
      </c>
      <c r="O77" s="25"/>
      <c r="P77" s="15">
        <f>P78</f>
        <v>193.2</v>
      </c>
      <c r="Q77" s="28">
        <f t="shared" si="12"/>
        <v>6403.2</v>
      </c>
    </row>
    <row r="78" s="1" customFormat="1" ht="36" customHeight="1" spans="1:17">
      <c r="A78" s="13">
        <v>68</v>
      </c>
      <c r="B78" s="13" t="s">
        <v>137</v>
      </c>
      <c r="C78" s="29" t="s">
        <v>138</v>
      </c>
      <c r="D78" s="30" t="s">
        <v>26</v>
      </c>
      <c r="E78" s="31">
        <v>31</v>
      </c>
      <c r="F78" s="22" t="s">
        <v>134</v>
      </c>
      <c r="G78" s="16" t="s">
        <v>139</v>
      </c>
      <c r="H78" s="22" t="s">
        <v>39</v>
      </c>
      <c r="I78" s="22">
        <v>8</v>
      </c>
      <c r="J78" s="15">
        <v>3450</v>
      </c>
      <c r="K78" s="23">
        <v>0.16</v>
      </c>
      <c r="L78" s="15">
        <f>J78*K78*I78</f>
        <v>4416</v>
      </c>
      <c r="M78" s="24">
        <v>0.065</v>
      </c>
      <c r="N78" s="15">
        <f>J78*M78*I78</f>
        <v>1794</v>
      </c>
      <c r="O78" s="25">
        <v>0.007</v>
      </c>
      <c r="P78" s="15">
        <f>J78*O78*I78</f>
        <v>193.2</v>
      </c>
      <c r="Q78" s="28">
        <f t="shared" si="12"/>
        <v>6403.2</v>
      </c>
    </row>
    <row r="79" s="1" customFormat="1" ht="36" customHeight="1" spans="1:17">
      <c r="A79" s="17" t="s">
        <v>140</v>
      </c>
      <c r="B79" s="18"/>
      <c r="C79" s="18"/>
      <c r="D79" s="18"/>
      <c r="E79" s="19"/>
      <c r="F79" s="22"/>
      <c r="G79" s="16"/>
      <c r="H79" s="22"/>
      <c r="I79" s="22"/>
      <c r="J79" s="15"/>
      <c r="K79" s="23"/>
      <c r="L79" s="15">
        <f t="shared" ref="L79:Q79" si="14">SUM(L80:L82)</f>
        <v>11592</v>
      </c>
      <c r="M79" s="24"/>
      <c r="N79" s="15">
        <f t="shared" si="14"/>
        <v>4709.25</v>
      </c>
      <c r="O79" s="25"/>
      <c r="P79" s="15">
        <f t="shared" si="14"/>
        <v>507.15</v>
      </c>
      <c r="Q79" s="8">
        <f t="shared" si="12"/>
        <v>16808.4</v>
      </c>
    </row>
    <row r="80" s="1" customFormat="1" ht="36" customHeight="1" spans="1:17">
      <c r="A80" s="13">
        <v>69</v>
      </c>
      <c r="B80" s="13" t="s">
        <v>141</v>
      </c>
      <c r="C80" s="29" t="s">
        <v>142</v>
      </c>
      <c r="D80" s="30" t="s">
        <v>26</v>
      </c>
      <c r="E80" s="31">
        <v>27</v>
      </c>
      <c r="F80" s="22" t="s">
        <v>143</v>
      </c>
      <c r="G80" s="16" t="s">
        <v>144</v>
      </c>
      <c r="H80" s="22" t="s">
        <v>39</v>
      </c>
      <c r="I80" s="22">
        <v>8</v>
      </c>
      <c r="J80" s="15">
        <v>3450</v>
      </c>
      <c r="K80" s="23">
        <v>0.16</v>
      </c>
      <c r="L80" s="15">
        <f>J80*K80*I80</f>
        <v>4416</v>
      </c>
      <c r="M80" s="24">
        <v>0.065</v>
      </c>
      <c r="N80" s="15">
        <f>J80*M80*I80</f>
        <v>1794</v>
      </c>
      <c r="O80" s="25">
        <v>0.007</v>
      </c>
      <c r="P80" s="15">
        <f>J80*O80*I80</f>
        <v>193.2</v>
      </c>
      <c r="Q80" s="28">
        <f t="shared" ref="Q80:Q83" si="15">L80+N80+P80</f>
        <v>6403.2</v>
      </c>
    </row>
    <row r="81" s="1" customFormat="1" ht="36" customHeight="1" spans="1:17">
      <c r="A81" s="13">
        <v>70</v>
      </c>
      <c r="B81" s="13" t="s">
        <v>141</v>
      </c>
      <c r="C81" s="29" t="s">
        <v>145</v>
      </c>
      <c r="D81" s="30" t="s">
        <v>26</v>
      </c>
      <c r="E81" s="31">
        <v>37</v>
      </c>
      <c r="F81" s="22" t="s">
        <v>143</v>
      </c>
      <c r="G81" s="16" t="s">
        <v>146</v>
      </c>
      <c r="H81" s="22" t="s">
        <v>39</v>
      </c>
      <c r="I81" s="22">
        <v>8</v>
      </c>
      <c r="J81" s="15">
        <v>3450</v>
      </c>
      <c r="K81" s="23">
        <v>0.16</v>
      </c>
      <c r="L81" s="15">
        <f>J81*K81*I81</f>
        <v>4416</v>
      </c>
      <c r="M81" s="24">
        <v>0.065</v>
      </c>
      <c r="N81" s="15">
        <f>J81*M81*I81</f>
        <v>1794</v>
      </c>
      <c r="O81" s="25">
        <v>0.007</v>
      </c>
      <c r="P81" s="15">
        <f>J81*O81*I81</f>
        <v>193.2</v>
      </c>
      <c r="Q81" s="28">
        <f t="shared" si="15"/>
        <v>6403.2</v>
      </c>
    </row>
    <row r="82" s="1" customFormat="1" ht="36" customHeight="1" spans="1:17">
      <c r="A82" s="13">
        <v>71</v>
      </c>
      <c r="B82" s="13" t="s">
        <v>141</v>
      </c>
      <c r="C82" s="29" t="s">
        <v>147</v>
      </c>
      <c r="D82" s="30" t="s">
        <v>21</v>
      </c>
      <c r="E82" s="31">
        <v>23</v>
      </c>
      <c r="F82" s="22" t="s">
        <v>143</v>
      </c>
      <c r="G82" s="16" t="s">
        <v>148</v>
      </c>
      <c r="H82" s="22" t="s">
        <v>99</v>
      </c>
      <c r="I82" s="22">
        <v>5</v>
      </c>
      <c r="J82" s="15">
        <v>3450</v>
      </c>
      <c r="K82" s="23">
        <v>0.16</v>
      </c>
      <c r="L82" s="15">
        <f>J82*K82*I82</f>
        <v>2760</v>
      </c>
      <c r="M82" s="24">
        <v>0.065</v>
      </c>
      <c r="N82" s="15">
        <f>J82*M82*I82</f>
        <v>1121.25</v>
      </c>
      <c r="O82" s="25">
        <v>0.007</v>
      </c>
      <c r="P82" s="15">
        <f>J82*O82*I82</f>
        <v>120.75</v>
      </c>
      <c r="Q82" s="28">
        <f t="shared" si="15"/>
        <v>4002</v>
      </c>
    </row>
    <row r="83" s="1" customFormat="1" ht="36" customHeight="1" spans="1:17">
      <c r="A83" s="13"/>
      <c r="B83" s="13"/>
      <c r="C83" s="29"/>
      <c r="D83" s="30"/>
      <c r="E83" s="31"/>
      <c r="F83" s="22"/>
      <c r="G83" s="16"/>
      <c r="H83" s="22"/>
      <c r="I83" s="22"/>
      <c r="J83" s="15"/>
      <c r="K83" s="23"/>
      <c r="L83" s="33">
        <f>L5+L57+L70+L73+L75+L79+L77</f>
        <v>191544</v>
      </c>
      <c r="M83" s="24"/>
      <c r="N83" s="33">
        <f>N5+N57+N70+N73+N75+N79+N77</f>
        <v>71828.25</v>
      </c>
      <c r="O83" s="25"/>
      <c r="P83" s="33">
        <f>P5+P57+P70+P73+P75+P79+P77</f>
        <v>8380.05</v>
      </c>
      <c r="Q83" s="8">
        <f t="shared" si="15"/>
        <v>271752.3</v>
      </c>
    </row>
    <row r="84" ht="55" customHeight="1" spans="1:16">
      <c r="A84" s="32" t="s">
        <v>149</v>
      </c>
      <c r="C84" s="3"/>
      <c r="D84" s="3"/>
      <c r="E84" s="3"/>
      <c r="F84" s="3"/>
      <c r="I84" s="3"/>
      <c r="J84" s="3"/>
      <c r="K84" s="3"/>
      <c r="L84" s="3"/>
      <c r="M84" s="3"/>
      <c r="N84" s="3"/>
      <c r="O84" s="3"/>
      <c r="P84" s="3"/>
    </row>
    <row r="85" ht="23" customHeight="1" spans="2:12">
      <c r="B85" s="3" t="s">
        <v>150</v>
      </c>
      <c r="L85" s="2" t="s">
        <v>151</v>
      </c>
    </row>
  </sheetData>
  <protectedRanges>
    <protectedRange sqref="C26:C50" name="区域1_3"/>
    <protectedRange sqref="C38:C40" name="区域1_7"/>
    <protectedRange sqref="C24:C29" name="区域1"/>
    <protectedRange sqref="C26:C50" name="区域1_3_1"/>
    <protectedRange sqref="G26:G36" name="区域1_6"/>
    <protectedRange sqref="C38:C40" name="区域1_7_1"/>
    <protectedRange sqref="C34:C36" name="区域1_10"/>
  </protectedRanges>
  <mergeCells count="24">
    <mergeCell ref="A1:P1"/>
    <mergeCell ref="A2:P2"/>
    <mergeCell ref="K3:L3"/>
    <mergeCell ref="M3:N3"/>
    <mergeCell ref="O3:P3"/>
    <mergeCell ref="B5:E5"/>
    <mergeCell ref="A57:E57"/>
    <mergeCell ref="A70:E70"/>
    <mergeCell ref="A73:E73"/>
    <mergeCell ref="A75:E75"/>
    <mergeCell ref="A77:E77"/>
    <mergeCell ref="A79:E79"/>
    <mergeCell ref="A84:P8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Q3:Q4"/>
  </mergeCells>
  <conditionalFormatting sqref="C1:C4 C6:C56 C58:C69 C71:C72 C74 C76 C78 C85:C1048576 C80:C83">
    <cfRule type="duplicateValues" dxfId="0" priority="37"/>
  </conditionalFormatting>
  <conditionalFormatting sqref="C6:C56 C58:C69 C71:C72 C74 C76 C78 C80:C83">
    <cfRule type="duplicateValues" dxfId="0" priority="38"/>
  </conditionalFormatting>
  <pageMargins left="0.904861111111111" right="0.420833333333333" top="0.865972222222222" bottom="0.511805555555556" header="0.275" footer="0.275"/>
  <pageSetup paperSize="9" scale="65" fitToHeight="0" orientation="portrait" horizontalDpi="600"/>
  <headerFooter>
    <oddFooter>&amp;C第 &amp;P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D2"/>
  <sheetViews>
    <sheetView workbookViewId="0">
      <selection activeCell="D3" sqref="D3"/>
    </sheetView>
  </sheetViews>
  <sheetFormatPr defaultColWidth="9" defaultRowHeight="13.5" outlineLevelRow="1" outlineLevelCol="3"/>
  <cols>
    <col min="3" max="3" width="9.375"/>
  </cols>
  <sheetData>
    <row r="2" spans="2:4">
      <c r="B2">
        <f>SUM(Sheet1!L6:L82)</f>
        <v>261648</v>
      </c>
      <c r="C2">
        <f>SUM(Sheet1!N6:N82)</f>
        <v>94321.5</v>
      </c>
      <c r="D2">
        <f>SUM(Sheet1!P6:P82)</f>
        <v>11447.1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>
    <arrUserId title="区域1_3" rangeCreator="" othersAccessPermission="edit"/>
    <arrUserId title="区域1_7" rangeCreator="" othersAccessPermission="edit"/>
    <arrUserId title="区域1" rangeCreator="" othersAccessPermission="edit"/>
    <arrUserId title="区域1_3_1" rangeCreator="" othersAccessPermission="edit"/>
    <arrUserId title="区域1_6" rangeCreator="" othersAccessPermission="edit"/>
    <arrUserId title="区域1_7_1" rangeCreator="" othersAccessPermission="edit"/>
    <arrUserId title="区域1_10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</dc:creator>
  <cp:lastModifiedBy>WPS_1552062653</cp:lastModifiedBy>
  <dcterms:created xsi:type="dcterms:W3CDTF">2020-11-25T01:41:00Z</dcterms:created>
  <cp:lastPrinted>2020-11-25T01:53:00Z</cp:lastPrinted>
  <dcterms:modified xsi:type="dcterms:W3CDTF">2023-09-25T07:07:05Z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C70B909753264832B8162BCDB9859B07</vt:lpwstr>
  </property>
  <property fmtid="{D5CDD505-2E9C-101B-9397-08002B2CF9AE}" pid="4" name="KSOProductBuildVer">
    <vt:lpwstr>2052-12.1.0.15374</vt:lpwstr>
  </property>
</Properties>
</file>