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activeTab="0"/>
  </bookViews>
  <sheets>
    <sheet name="一般公共预算收支调整总表" sheetId="1" r:id="rId1"/>
    <sheet name="一般公共预算调整明细表（按功能科目分类）" sheetId="2" r:id="rId2"/>
    <sheet name="政府性基金预算收支调整表" sheetId="3" r:id="rId3"/>
    <sheet name="社会保险基金预算收入调整表" sheetId="4" r:id="rId4"/>
    <sheet name="社会保险基金预算支出调整表" sheetId="5" r:id="rId5"/>
    <sheet name="社会保险基金预算结余调整表" sheetId="6" r:id="rId6"/>
    <sheet name="国有资本经营预算收入调整表" sheetId="7" r:id="rId7"/>
    <sheet name="国有资本经营预算支出调整表" sheetId="8" r:id="rId8"/>
  </sheets>
  <definedNames>
    <definedName name="_xlnm.Print_Titles" localSheetId="1">'一般公共预算调整明细表（按功能科目分类）'!$1:$5</definedName>
    <definedName name="_xlnm.Print_Titles" localSheetId="2">'政府性基金预算收支调整表'!$1:$4</definedName>
  </definedNames>
  <calcPr fullCalcOnLoad="1"/>
</workbook>
</file>

<file path=xl/sharedStrings.xml><?xml version="1.0" encoding="utf-8"?>
<sst xmlns="http://schemas.openxmlformats.org/spreadsheetml/2006/main" count="1255" uniqueCount="1187">
  <si>
    <t>附表1：</t>
  </si>
  <si>
    <t>2020年曾都区一般公共预算收支调整表</t>
  </si>
  <si>
    <t>单位：万元</t>
  </si>
  <si>
    <t>收                 入</t>
  </si>
  <si>
    <t>支                   出</t>
  </si>
  <si>
    <t>收入项目</t>
  </si>
  <si>
    <t>2020预算数</t>
  </si>
  <si>
    <t>2020调整预算数</t>
  </si>
  <si>
    <t>调整金额</t>
  </si>
  <si>
    <t>备  注</t>
  </si>
  <si>
    <t>支出项目</t>
  </si>
  <si>
    <t>收入总计</t>
  </si>
  <si>
    <t>支出总计</t>
  </si>
  <si>
    <t>一、区级一般公共预算收入小计</t>
  </si>
  <si>
    <t>一、区级一般公共预算支出小计</t>
  </si>
  <si>
    <t xml:space="preserve">  1、税收合计</t>
  </si>
  <si>
    <t>其中：基本支出</t>
  </si>
  <si>
    <t xml:space="preserve">  2、非税收入合计</t>
  </si>
  <si>
    <t xml:space="preserve">      项目支出</t>
  </si>
  <si>
    <t>含债券发行费、付息支出</t>
  </si>
  <si>
    <t>二、上级补助收入合计</t>
  </si>
  <si>
    <t xml:space="preserve">   非税及专项列支</t>
  </si>
  <si>
    <t xml:space="preserve">  1、返还性收入</t>
  </si>
  <si>
    <t xml:space="preserve">      新增债券支出</t>
  </si>
  <si>
    <t xml:space="preserve">  2、一般性转移支付</t>
  </si>
  <si>
    <t>财力</t>
  </si>
  <si>
    <t>二、上解支出</t>
  </si>
  <si>
    <t xml:space="preserve">  3、上级一般专项转移支付（省级）</t>
  </si>
  <si>
    <t>含直达资金（截止10月底对账单）</t>
  </si>
  <si>
    <t xml:space="preserve">   1、定额上解</t>
  </si>
  <si>
    <t xml:space="preserve">  4、上级专项转移支付</t>
  </si>
  <si>
    <t xml:space="preserve">   2、信用及出口退税上解</t>
  </si>
  <si>
    <t>三、地方政府债券转贷收入</t>
  </si>
  <si>
    <t xml:space="preserve">   3、体制上解（省级税收）</t>
  </si>
  <si>
    <t xml:space="preserve">  1、新增政府债券</t>
  </si>
  <si>
    <t xml:space="preserve">   4、两院基数上划</t>
  </si>
  <si>
    <t xml:space="preserve">  2、再融资债券</t>
  </si>
  <si>
    <t xml:space="preserve">   5、县市上解市州资金</t>
  </si>
  <si>
    <t>四、上年结余</t>
  </si>
  <si>
    <t xml:space="preserve">   6、税务部门上划</t>
  </si>
  <si>
    <t>五、调入资金</t>
  </si>
  <si>
    <t xml:space="preserve">   7、再生能源电价附加增值税返还</t>
  </si>
  <si>
    <t xml:space="preserve">  调入预算稳定调节基金</t>
  </si>
  <si>
    <t>三、债务还本支出</t>
  </si>
  <si>
    <t xml:space="preserve">  调入社会救助资金</t>
  </si>
  <si>
    <t xml:space="preserve">  调入收回的债券资金</t>
  </si>
  <si>
    <t xml:space="preserve">  收单位债券利息</t>
  </si>
  <si>
    <t>本年结余</t>
  </si>
  <si>
    <t xml:space="preserve">  国有资本经营预算调入</t>
  </si>
  <si>
    <t>附表2</t>
  </si>
  <si>
    <t>2020年曾都区一般公共预算支出调整明细表（按功能科目分类）</t>
  </si>
  <si>
    <t>单位:万元</t>
  </si>
  <si>
    <t>科目编码</t>
  </si>
  <si>
    <t>支出功能科目名称</t>
  </si>
  <si>
    <t>预算数</t>
  </si>
  <si>
    <t>调整预算数</t>
  </si>
  <si>
    <t>合计</t>
  </si>
  <si>
    <t>一般公共预算支出</t>
  </si>
  <si>
    <t>201</t>
  </si>
  <si>
    <t>一般公共服务支出</t>
  </si>
  <si>
    <t xml:space="preserve">  20101</t>
  </si>
  <si>
    <t xml:space="preserve">  人大事务</t>
  </si>
  <si>
    <t xml:space="preserve">    2010101</t>
  </si>
  <si>
    <t xml:space="preserve">    行政运行（人大事务）</t>
  </si>
  <si>
    <t xml:space="preserve">    2010104</t>
  </si>
  <si>
    <t xml:space="preserve">    人大会议</t>
  </si>
  <si>
    <t xml:space="preserve">    2010105</t>
  </si>
  <si>
    <t xml:space="preserve">    人大立法</t>
  </si>
  <si>
    <t xml:space="preserve">    2010106</t>
  </si>
  <si>
    <t xml:space="preserve">    人大监督</t>
  </si>
  <si>
    <t xml:space="preserve">    2010107</t>
  </si>
  <si>
    <t xml:space="preserve">    人大代表履职能力提升</t>
  </si>
  <si>
    <t xml:space="preserve">    2010108</t>
  </si>
  <si>
    <t xml:space="preserve">    代表工作</t>
  </si>
  <si>
    <t xml:space="preserve">    2010199</t>
  </si>
  <si>
    <t xml:space="preserve">    其他人大事务支出</t>
  </si>
  <si>
    <t xml:space="preserve">  20102</t>
  </si>
  <si>
    <t xml:space="preserve">  政协事务</t>
  </si>
  <si>
    <t xml:space="preserve">    2010201</t>
  </si>
  <si>
    <t xml:space="preserve">    行政运行（政协事务）</t>
  </si>
  <si>
    <t xml:space="preserve">  20103</t>
  </si>
  <si>
    <t xml:space="preserve">  政府办公厅（室）及相关机构事务</t>
  </si>
  <si>
    <t xml:space="preserve">    2010301</t>
  </si>
  <si>
    <t xml:space="preserve">    行政运行（政府办公厅（室）及相关机构事务）</t>
  </si>
  <si>
    <t xml:space="preserve">    2010302</t>
  </si>
  <si>
    <t xml:space="preserve">    一般行政管理事务（政府办公厅（室）及相关机构事务）</t>
  </si>
  <si>
    <t xml:space="preserve">    2010303</t>
  </si>
  <si>
    <t xml:space="preserve">    机关服务（政府办公厅（室）及相关机构事务）</t>
  </si>
  <si>
    <t xml:space="preserve">    2010304</t>
  </si>
  <si>
    <t xml:space="preserve">    专项服务</t>
  </si>
  <si>
    <t xml:space="preserve">    2010305</t>
  </si>
  <si>
    <t xml:space="preserve">    专项业务活动</t>
  </si>
  <si>
    <t xml:space="preserve">    2010308</t>
  </si>
  <si>
    <t xml:space="preserve">    信访事务</t>
  </si>
  <si>
    <t xml:space="preserve">    2010350</t>
  </si>
  <si>
    <t xml:space="preserve">    事业运行（政府办公厅（室）及相关机构事务）</t>
  </si>
  <si>
    <t xml:space="preserve">    2010399</t>
  </si>
  <si>
    <t xml:space="preserve">    其他政府办公厅（室）及相关机构事务支出</t>
  </si>
  <si>
    <t xml:space="preserve">  20104</t>
  </si>
  <si>
    <t xml:space="preserve">  发展与改革事务</t>
  </si>
  <si>
    <t xml:space="preserve">    2010401</t>
  </si>
  <si>
    <t xml:space="preserve">    行政运行（发展与改革事务）</t>
  </si>
  <si>
    <t xml:space="preserve">    2010402</t>
  </si>
  <si>
    <t xml:space="preserve">    一般行政管理事务（发展与改革事务）</t>
  </si>
  <si>
    <t xml:space="preserve">    2010404</t>
  </si>
  <si>
    <t xml:space="preserve">    战略规划与实施</t>
  </si>
  <si>
    <t xml:space="preserve">    2010408</t>
  </si>
  <si>
    <t xml:space="preserve">    物价管理</t>
  </si>
  <si>
    <t xml:space="preserve">    2010450</t>
  </si>
  <si>
    <t xml:space="preserve">    事业运行（发展与改革事务）</t>
  </si>
  <si>
    <t xml:space="preserve">    2010499</t>
  </si>
  <si>
    <t xml:space="preserve">    其他发展与改革事务支出</t>
  </si>
  <si>
    <t xml:space="preserve">  20105</t>
  </si>
  <si>
    <t xml:space="preserve">  统计信息事务</t>
  </si>
  <si>
    <t xml:space="preserve">    2010501</t>
  </si>
  <si>
    <t xml:space="preserve">    行政运行（统计信息事务）</t>
  </si>
  <si>
    <t xml:space="preserve">    2010505</t>
  </si>
  <si>
    <t xml:space="preserve">    专项统计业务</t>
  </si>
  <si>
    <t xml:space="preserve">    2010506</t>
  </si>
  <si>
    <t xml:space="preserve">    统计管理</t>
  </si>
  <si>
    <t xml:space="preserve">    2010507</t>
  </si>
  <si>
    <t xml:space="preserve">    专项普查活动</t>
  </si>
  <si>
    <t xml:space="preserve">    2010508</t>
  </si>
  <si>
    <t xml:space="preserve">    统计抽样调查</t>
  </si>
  <si>
    <t xml:space="preserve">    2010550</t>
  </si>
  <si>
    <t xml:space="preserve">    事业运行</t>
  </si>
  <si>
    <t xml:space="preserve">  20106</t>
  </si>
  <si>
    <t xml:space="preserve">  财政事务</t>
  </si>
  <si>
    <t xml:space="preserve">    2010601</t>
  </si>
  <si>
    <t xml:space="preserve">    行政运行（财政事务）</t>
  </si>
  <si>
    <t xml:space="preserve">    2010602</t>
  </si>
  <si>
    <t xml:space="preserve">    一般行政管理事务（财政事务）</t>
  </si>
  <si>
    <t xml:space="preserve">    2010604</t>
  </si>
  <si>
    <t xml:space="preserve">    预算改革业务</t>
  </si>
  <si>
    <t xml:space="preserve">    2010605</t>
  </si>
  <si>
    <t xml:space="preserve">    财政国库业务</t>
  </si>
  <si>
    <t xml:space="preserve">    2010607</t>
  </si>
  <si>
    <t xml:space="preserve">    信息化建设（财政事务）</t>
  </si>
  <si>
    <t xml:space="preserve">    2010608</t>
  </si>
  <si>
    <t xml:space="preserve">    财政委托业务支出</t>
  </si>
  <si>
    <t xml:space="preserve">    2010650</t>
  </si>
  <si>
    <t xml:space="preserve">    事业运行（财政事务）</t>
  </si>
  <si>
    <t xml:space="preserve">    2010699</t>
  </si>
  <si>
    <t xml:space="preserve">    其他财政事务支出</t>
  </si>
  <si>
    <t xml:space="preserve">  20107</t>
  </si>
  <si>
    <t xml:space="preserve">  税收事务</t>
  </si>
  <si>
    <t xml:space="preserve">    2010702</t>
  </si>
  <si>
    <t xml:space="preserve">    一般行政管理事务（税收事务）</t>
  </si>
  <si>
    <t xml:space="preserve">  20108</t>
  </si>
  <si>
    <t xml:space="preserve">  审计事务</t>
  </si>
  <si>
    <t xml:space="preserve">    2010801</t>
  </si>
  <si>
    <t xml:space="preserve">    行政运行（审计事务）</t>
  </si>
  <si>
    <t xml:space="preserve">    2010803</t>
  </si>
  <si>
    <t xml:space="preserve">    机关服务（审计事务）</t>
  </si>
  <si>
    <t xml:space="preserve">    2010804</t>
  </si>
  <si>
    <t xml:space="preserve">    审计业务</t>
  </si>
  <si>
    <t xml:space="preserve">    2010850</t>
  </si>
  <si>
    <t xml:space="preserve">    事业运行（审计事务）</t>
  </si>
  <si>
    <t xml:space="preserve">    2010899</t>
  </si>
  <si>
    <t xml:space="preserve">    其他审计事务支出</t>
  </si>
  <si>
    <t xml:space="preserve">  20110</t>
  </si>
  <si>
    <t xml:space="preserve">  人力资源事务</t>
  </si>
  <si>
    <t xml:space="preserve">    2011001</t>
  </si>
  <si>
    <t xml:space="preserve">    行政运行（人力资源事务）</t>
  </si>
  <si>
    <t xml:space="preserve">    2011002</t>
  </si>
  <si>
    <t xml:space="preserve">    一般行政管理事务（人力资源事务）</t>
  </si>
  <si>
    <t xml:space="preserve">    2011099</t>
  </si>
  <si>
    <t xml:space="preserve">    其他人力资源事务支出</t>
  </si>
  <si>
    <t xml:space="preserve">  20111</t>
  </si>
  <si>
    <t xml:space="preserve">  纪检监察事务</t>
  </si>
  <si>
    <t xml:space="preserve">    2011101</t>
  </si>
  <si>
    <t xml:space="preserve">    行政运行（纪检监察事务）</t>
  </si>
  <si>
    <t xml:space="preserve">    2011199</t>
  </si>
  <si>
    <t xml:space="preserve">    其他纪检监察事务支出</t>
  </si>
  <si>
    <t xml:space="preserve">  20113</t>
  </si>
  <si>
    <t xml:space="preserve">  商贸事务</t>
  </si>
  <si>
    <t xml:space="preserve">    2011302</t>
  </si>
  <si>
    <t xml:space="preserve">    一般行政管理事务（商贸事务）</t>
  </si>
  <si>
    <t xml:space="preserve">  20123</t>
  </si>
  <si>
    <t xml:space="preserve">  民族事务</t>
  </si>
  <si>
    <t xml:space="preserve">    2012301</t>
  </si>
  <si>
    <t xml:space="preserve">    行政运行</t>
  </si>
  <si>
    <t xml:space="preserve">    2012302</t>
  </si>
  <si>
    <t xml:space="preserve">    一般行政管理事务（民族事务）</t>
  </si>
  <si>
    <t xml:space="preserve">    2012350</t>
  </si>
  <si>
    <t xml:space="preserve">  20126</t>
  </si>
  <si>
    <t xml:space="preserve">  档案事务</t>
  </si>
  <si>
    <t xml:space="preserve">    2012601</t>
  </si>
  <si>
    <t xml:space="preserve">    行政运行（档案事务）</t>
  </si>
  <si>
    <t xml:space="preserve">    2012602</t>
  </si>
  <si>
    <t xml:space="preserve">    一般行政管理事务</t>
  </si>
  <si>
    <t xml:space="preserve">    2012604</t>
  </si>
  <si>
    <t xml:space="preserve">    档案馆</t>
  </si>
  <si>
    <t xml:space="preserve">  20128</t>
  </si>
  <si>
    <t xml:space="preserve">  民主党派及工商联事务</t>
  </si>
  <si>
    <t xml:space="preserve">    2012801</t>
  </si>
  <si>
    <t xml:space="preserve">    行政运行（民主党派及工商联事务）</t>
  </si>
  <si>
    <t xml:space="preserve">  20129</t>
  </si>
  <si>
    <t xml:space="preserve">  群众团体事务</t>
  </si>
  <si>
    <t xml:space="preserve">    2012901</t>
  </si>
  <si>
    <t xml:space="preserve">    行政运行（群众团体事务）</t>
  </si>
  <si>
    <t xml:space="preserve">    2012902</t>
  </si>
  <si>
    <t xml:space="preserve">    一般行政管理事务（群众团体事务）</t>
  </si>
  <si>
    <t xml:space="preserve">    2012999</t>
  </si>
  <si>
    <t xml:space="preserve">    其他群众团体事务支出</t>
  </si>
  <si>
    <t xml:space="preserve">  20131</t>
  </si>
  <si>
    <t xml:space="preserve">  党委办公厅（室）及相关机构事务</t>
  </si>
  <si>
    <t xml:space="preserve">    2013101</t>
  </si>
  <si>
    <t xml:space="preserve">    行政运行（党委办公厅（室）及相关机构事务）</t>
  </si>
  <si>
    <t xml:space="preserve">    2013102</t>
  </si>
  <si>
    <t xml:space="preserve">    一般行政管理事务（党委办公厅（室）及相关机构事务）</t>
  </si>
  <si>
    <t xml:space="preserve">    2013103</t>
  </si>
  <si>
    <t xml:space="preserve">    机关服务（党委办公厅（室）及相关机构事务）</t>
  </si>
  <si>
    <t xml:space="preserve">    2013105</t>
  </si>
  <si>
    <t xml:space="preserve">    专项业务（党委办公厅（室）及相关机构事务）</t>
  </si>
  <si>
    <t xml:space="preserve">    2013150</t>
  </si>
  <si>
    <t xml:space="preserve">    事业运行（党委办公厅（室）及相关机构事务）</t>
  </si>
  <si>
    <t xml:space="preserve">    2013199</t>
  </si>
  <si>
    <t xml:space="preserve">    其他党委办公厅（室）及相关机构事务支出</t>
  </si>
  <si>
    <t xml:space="preserve">  20132</t>
  </si>
  <si>
    <t xml:space="preserve">  组织事务</t>
  </si>
  <si>
    <t xml:space="preserve">    2013201</t>
  </si>
  <si>
    <t xml:space="preserve">    行政运行（组织事务）</t>
  </si>
  <si>
    <t xml:space="preserve">    2013204</t>
  </si>
  <si>
    <t xml:space="preserve">    公务员事务</t>
  </si>
  <si>
    <t xml:space="preserve">    2013250</t>
  </si>
  <si>
    <t xml:space="preserve">    事业运行（组织事务）</t>
  </si>
  <si>
    <t xml:space="preserve">    2013299</t>
  </si>
  <si>
    <t xml:space="preserve">    其他组织事务支出</t>
  </si>
  <si>
    <t xml:space="preserve">  20133</t>
  </si>
  <si>
    <t xml:space="preserve">  宣传事务</t>
  </si>
  <si>
    <t xml:space="preserve">    2013301</t>
  </si>
  <si>
    <t xml:space="preserve">    行政运行（宣传事务）</t>
  </si>
  <si>
    <t xml:space="preserve">    2013302</t>
  </si>
  <si>
    <t xml:space="preserve">    一般行政管理事务（宣传事务）</t>
  </si>
  <si>
    <t xml:space="preserve">    2013303</t>
  </si>
  <si>
    <t xml:space="preserve">    机关服务（宣传事务）</t>
  </si>
  <si>
    <t xml:space="preserve">    2013350</t>
  </si>
  <si>
    <t xml:space="preserve">    2013399</t>
  </si>
  <si>
    <t xml:space="preserve">    其他宣传事务支出</t>
  </si>
  <si>
    <t xml:space="preserve">  20134</t>
  </si>
  <si>
    <t xml:space="preserve">  统战事务</t>
  </si>
  <si>
    <t xml:space="preserve">    2013401</t>
  </si>
  <si>
    <t xml:space="preserve">    行政运行（统战事务）</t>
  </si>
  <si>
    <t xml:space="preserve">    2013404</t>
  </si>
  <si>
    <t xml:space="preserve">    宗教事务</t>
  </si>
  <si>
    <t xml:space="preserve">    20136</t>
  </si>
  <si>
    <t xml:space="preserve">    其他共产党事务支出</t>
  </si>
  <si>
    <t xml:space="preserve">    2013601</t>
  </si>
  <si>
    <t xml:space="preserve">    行政运行（其他共产党事务支出）</t>
  </si>
  <si>
    <t xml:space="preserve">  20138</t>
  </si>
  <si>
    <t xml:space="preserve">  市场监督管理事务</t>
  </si>
  <si>
    <t xml:space="preserve">    2013801</t>
  </si>
  <si>
    <t xml:space="preserve">    2013805</t>
  </si>
  <si>
    <t xml:space="preserve">    市场秩序执法</t>
  </si>
  <si>
    <t xml:space="preserve">    2013808</t>
  </si>
  <si>
    <t xml:space="preserve">    信息化建设</t>
  </si>
  <si>
    <t xml:space="preserve">    2013812</t>
  </si>
  <si>
    <t xml:space="preserve">    药品事务</t>
  </si>
  <si>
    <t xml:space="preserve">    2013815</t>
  </si>
  <si>
    <t xml:space="preserve">    质量安全监管</t>
  </si>
  <si>
    <t xml:space="preserve">    2013816</t>
  </si>
  <si>
    <t xml:space="preserve">    食品安全监管</t>
  </si>
  <si>
    <t xml:space="preserve">    2013899</t>
  </si>
  <si>
    <t xml:space="preserve">    其他市场监督管理事务</t>
  </si>
  <si>
    <t xml:space="preserve">  20199</t>
  </si>
  <si>
    <t xml:space="preserve">  其他一般公共服务支出</t>
  </si>
  <si>
    <t xml:space="preserve">    2019999</t>
  </si>
  <si>
    <t xml:space="preserve">    其他一般公共服务支出</t>
  </si>
  <si>
    <t>203</t>
  </si>
  <si>
    <t>国防支出</t>
  </si>
  <si>
    <t xml:space="preserve">  20306</t>
  </si>
  <si>
    <t xml:space="preserve">  国防动员</t>
  </si>
  <si>
    <t xml:space="preserve">    2030601</t>
  </si>
  <si>
    <t xml:space="preserve">    兵役征集</t>
  </si>
  <si>
    <t xml:space="preserve">    2030605</t>
  </si>
  <si>
    <t xml:space="preserve">    国防教育</t>
  </si>
  <si>
    <t xml:space="preserve">    2030607</t>
  </si>
  <si>
    <t xml:space="preserve">    民兵</t>
  </si>
  <si>
    <t>204</t>
  </si>
  <si>
    <t>公共安全支出</t>
  </si>
  <si>
    <t xml:space="preserve">  20402</t>
  </si>
  <si>
    <t xml:space="preserve">  公安</t>
  </si>
  <si>
    <t xml:space="preserve">    2040201</t>
  </si>
  <si>
    <t xml:space="preserve">    行政运行（公安）</t>
  </si>
  <si>
    <t xml:space="preserve">  20406</t>
  </si>
  <si>
    <t xml:space="preserve">  司法</t>
  </si>
  <si>
    <t xml:space="preserve">    2040601</t>
  </si>
  <si>
    <t xml:space="preserve">    行政运行（司法）</t>
  </si>
  <si>
    <t xml:space="preserve">    2040604</t>
  </si>
  <si>
    <t xml:space="preserve">    基层司法业务</t>
  </si>
  <si>
    <t xml:space="preserve">    2040605</t>
  </si>
  <si>
    <t xml:space="preserve">    普法宣传</t>
  </si>
  <si>
    <t xml:space="preserve">    2040607</t>
  </si>
  <si>
    <t xml:space="preserve">    法律援助</t>
  </si>
  <si>
    <t xml:space="preserve">    2040610</t>
  </si>
  <si>
    <t xml:space="preserve">    社区矫正</t>
  </si>
  <si>
    <t xml:space="preserve">    2040612</t>
  </si>
  <si>
    <t xml:space="preserve">    法制建设</t>
  </si>
  <si>
    <t xml:space="preserve">    2040613</t>
  </si>
  <si>
    <t xml:space="preserve">    2040650</t>
  </si>
  <si>
    <t xml:space="preserve">    事业运行（司法）</t>
  </si>
  <si>
    <t xml:space="preserve">    2040699</t>
  </si>
  <si>
    <t xml:space="preserve">    其他司法支出</t>
  </si>
  <si>
    <t xml:space="preserve">  20499</t>
  </si>
  <si>
    <t xml:space="preserve">  其他公共安全支出</t>
  </si>
  <si>
    <t xml:space="preserve">    2049901</t>
  </si>
  <si>
    <t xml:space="preserve">    其他公共安全支出</t>
  </si>
  <si>
    <t>205</t>
  </si>
  <si>
    <t>教育支出</t>
  </si>
  <si>
    <t xml:space="preserve">  20501</t>
  </si>
  <si>
    <t xml:space="preserve">  教育管理事务</t>
  </si>
  <si>
    <t xml:space="preserve">    2050101</t>
  </si>
  <si>
    <t xml:space="preserve">    行政运行（教育管理事务）</t>
  </si>
  <si>
    <t xml:space="preserve">    2050102</t>
  </si>
  <si>
    <t xml:space="preserve">    一般行政管理事务（教育管理事务）</t>
  </si>
  <si>
    <t xml:space="preserve">    2050103</t>
  </si>
  <si>
    <t xml:space="preserve">    机关服务（教育管理事务）</t>
  </si>
  <si>
    <t xml:space="preserve">    2050199</t>
  </si>
  <si>
    <t xml:space="preserve">    其他教育管理事务支出</t>
  </si>
  <si>
    <t xml:space="preserve">  20502</t>
  </si>
  <si>
    <t xml:space="preserve">  普通教育</t>
  </si>
  <si>
    <t xml:space="preserve">    2050201</t>
  </si>
  <si>
    <t xml:space="preserve">    学前教育</t>
  </si>
  <si>
    <t xml:space="preserve">    2050202</t>
  </si>
  <si>
    <t xml:space="preserve">    小学教育</t>
  </si>
  <si>
    <t xml:space="preserve">    2050203</t>
  </si>
  <si>
    <t xml:space="preserve">    初中教育</t>
  </si>
  <si>
    <t xml:space="preserve">    2050204</t>
  </si>
  <si>
    <t xml:space="preserve">    高中教育</t>
  </si>
  <si>
    <t xml:space="preserve">    2050299</t>
  </si>
  <si>
    <t xml:space="preserve">    其他普通教育支出</t>
  </si>
  <si>
    <t xml:space="preserve">  20503</t>
  </si>
  <si>
    <t xml:space="preserve">  职业教育</t>
  </si>
  <si>
    <t xml:space="preserve">    2050302</t>
  </si>
  <si>
    <t xml:space="preserve">    中等职业教育</t>
  </si>
  <si>
    <t xml:space="preserve">    2050305</t>
  </si>
  <si>
    <t xml:space="preserve">    高等职业教育</t>
  </si>
  <si>
    <t xml:space="preserve">  20507</t>
  </si>
  <si>
    <t xml:space="preserve">  特殊教育</t>
  </si>
  <si>
    <t xml:space="preserve">    2050701</t>
  </si>
  <si>
    <t xml:space="preserve">    特殊学校教育</t>
  </si>
  <si>
    <t xml:space="preserve">  20599</t>
  </si>
  <si>
    <t xml:space="preserve">  其他教育支出</t>
  </si>
  <si>
    <t xml:space="preserve">    2059999</t>
  </si>
  <si>
    <t xml:space="preserve">    其他教育支出</t>
  </si>
  <si>
    <t>206</t>
  </si>
  <si>
    <t>科学技术支出</t>
  </si>
  <si>
    <t xml:space="preserve">  20601</t>
  </si>
  <si>
    <t xml:space="preserve">  科学技术管理事务</t>
  </si>
  <si>
    <t xml:space="preserve">    2060101</t>
  </si>
  <si>
    <t xml:space="preserve">    行政运行（科学技术管理事务）</t>
  </si>
  <si>
    <t xml:space="preserve">    2060102</t>
  </si>
  <si>
    <t xml:space="preserve">    一般行政管理事务（科学技术管理事务）</t>
  </si>
  <si>
    <t xml:space="preserve">    2060199</t>
  </si>
  <si>
    <t xml:space="preserve">    其他科学技术管理事务支出</t>
  </si>
  <si>
    <t xml:space="preserve">  20604</t>
  </si>
  <si>
    <t xml:space="preserve">  技术研究与开发</t>
  </si>
  <si>
    <t xml:space="preserve">    2060499</t>
  </si>
  <si>
    <t xml:space="preserve">    其他技术研究与开发支出</t>
  </si>
  <si>
    <t xml:space="preserve">  20607</t>
  </si>
  <si>
    <t xml:space="preserve">  科学技术普及</t>
  </si>
  <si>
    <t xml:space="preserve">    2060701</t>
  </si>
  <si>
    <t xml:space="preserve">    机构运行（科学技术普及）</t>
  </si>
  <si>
    <t xml:space="preserve">    2060702</t>
  </si>
  <si>
    <t xml:space="preserve">    科普活动</t>
  </si>
  <si>
    <t xml:space="preserve">    2060799</t>
  </si>
  <si>
    <t xml:space="preserve">    其他科学技术普及支出</t>
  </si>
  <si>
    <t>207</t>
  </si>
  <si>
    <t>文化旅游体育与传媒支出</t>
  </si>
  <si>
    <t xml:space="preserve">  20701</t>
  </si>
  <si>
    <t xml:space="preserve">  文化和旅游</t>
  </si>
  <si>
    <t xml:space="preserve">    2070101</t>
  </si>
  <si>
    <t xml:space="preserve">    行政运行（文化）</t>
  </si>
  <si>
    <t xml:space="preserve">    2070102</t>
  </si>
  <si>
    <t xml:space="preserve">    一般行政事务</t>
  </si>
  <si>
    <t xml:space="preserve">    2070104</t>
  </si>
  <si>
    <t xml:space="preserve">    图书馆</t>
  </si>
  <si>
    <t xml:space="preserve">    2070108</t>
  </si>
  <si>
    <t xml:space="preserve">    文化活动</t>
  </si>
  <si>
    <t xml:space="preserve">    2070109</t>
  </si>
  <si>
    <t xml:space="preserve">    群众文化</t>
  </si>
  <si>
    <t xml:space="preserve">    2070111</t>
  </si>
  <si>
    <t xml:space="preserve">    文化创作与保护</t>
  </si>
  <si>
    <t xml:space="preserve">    2070112</t>
  </si>
  <si>
    <t xml:space="preserve">    文化和旅游市场管理</t>
  </si>
  <si>
    <t xml:space="preserve">    2070114</t>
  </si>
  <si>
    <t xml:space="preserve">    文化和旅游管理事务</t>
  </si>
  <si>
    <t xml:space="preserve">    2070199</t>
  </si>
  <si>
    <t xml:space="preserve">    其他文化和旅游支出</t>
  </si>
  <si>
    <t xml:space="preserve">  20702</t>
  </si>
  <si>
    <t xml:space="preserve">  文物</t>
  </si>
  <si>
    <t xml:space="preserve">    2070201</t>
  </si>
  <si>
    <t xml:space="preserve">    2070202</t>
  </si>
  <si>
    <t xml:space="preserve">    2070204</t>
  </si>
  <si>
    <t xml:space="preserve">    文物保护</t>
  </si>
  <si>
    <t xml:space="preserve">    2070205</t>
  </si>
  <si>
    <t xml:space="preserve">    博物馆</t>
  </si>
  <si>
    <t xml:space="preserve">    2070299</t>
  </si>
  <si>
    <t xml:space="preserve">    其他文物支出</t>
  </si>
  <si>
    <t xml:space="preserve">  20703</t>
  </si>
  <si>
    <t xml:space="preserve">  体育</t>
  </si>
  <si>
    <t xml:space="preserve">    2070305</t>
  </si>
  <si>
    <t xml:space="preserve">    体育竞赛</t>
  </si>
  <si>
    <t xml:space="preserve">    2070399</t>
  </si>
  <si>
    <t xml:space="preserve">    其他体育支出</t>
  </si>
  <si>
    <t xml:space="preserve">  20708</t>
  </si>
  <si>
    <t xml:space="preserve">  广播电视</t>
  </si>
  <si>
    <t xml:space="preserve">    2070804</t>
  </si>
  <si>
    <t xml:space="preserve">    广播</t>
  </si>
  <si>
    <t xml:space="preserve">  20710</t>
  </si>
  <si>
    <t xml:space="preserve">  国家电影事业发展专项资金对应专项债务收入安排的支出</t>
  </si>
  <si>
    <t xml:space="preserve">    2071099</t>
  </si>
  <si>
    <t xml:space="preserve">    其他国家电影事业发展专项资金对应专项债务收入支出</t>
  </si>
  <si>
    <t xml:space="preserve">  20799</t>
  </si>
  <si>
    <t xml:space="preserve">  其他文化旅游体育与传媒支出</t>
  </si>
  <si>
    <t xml:space="preserve">    2079999</t>
  </si>
  <si>
    <t xml:space="preserve">    其他文化旅游体育与传媒支出</t>
  </si>
  <si>
    <t>208</t>
  </si>
  <si>
    <t>社会保障和就业支出</t>
  </si>
  <si>
    <t xml:space="preserve">  20801</t>
  </si>
  <si>
    <t xml:space="preserve">  人力资源和社会保障管理事务</t>
  </si>
  <si>
    <t xml:space="preserve">    2080101</t>
  </si>
  <si>
    <t xml:space="preserve">    行政运行（人力资源和社会保障管理事务）</t>
  </si>
  <si>
    <t xml:space="preserve">    2080102</t>
  </si>
  <si>
    <t xml:space="preserve">    一般行政管理事务（人力资源和社会保障管理事务）</t>
  </si>
  <si>
    <t xml:space="preserve">    2080104</t>
  </si>
  <si>
    <t xml:space="preserve">    综合业务管理</t>
  </si>
  <si>
    <t xml:space="preserve">    2080105</t>
  </si>
  <si>
    <t xml:space="preserve">    劳动保障监察</t>
  </si>
  <si>
    <t xml:space="preserve">    2080106</t>
  </si>
  <si>
    <t xml:space="preserve">    就业管理事务</t>
  </si>
  <si>
    <t xml:space="preserve">    2080107</t>
  </si>
  <si>
    <t xml:space="preserve">    社会保险业务管理事务</t>
  </si>
  <si>
    <t xml:space="preserve">    2080108</t>
  </si>
  <si>
    <t xml:space="preserve">    信息化建设（人力资源和社会保障管理事务）</t>
  </si>
  <si>
    <t xml:space="preserve">    2080109</t>
  </si>
  <si>
    <t xml:space="preserve">    社会保险经办机构</t>
  </si>
  <si>
    <t xml:space="preserve">    2080111</t>
  </si>
  <si>
    <t xml:space="preserve">    公共就业服务和职业技能鉴定机构</t>
  </si>
  <si>
    <t xml:space="preserve">    2080112</t>
  </si>
  <si>
    <t xml:space="preserve">    劳动人事争议调解仲裁</t>
  </si>
  <si>
    <t xml:space="preserve">    2080199</t>
  </si>
  <si>
    <t xml:space="preserve">    其他人力资源和社会保障管理事务支出</t>
  </si>
  <si>
    <t xml:space="preserve">  20802</t>
  </si>
  <si>
    <t xml:space="preserve">  民政管理事务</t>
  </si>
  <si>
    <t xml:space="preserve">    2080201</t>
  </si>
  <si>
    <t xml:space="preserve">    行政运行（民政管理事务）</t>
  </si>
  <si>
    <t xml:space="preserve">    2080202</t>
  </si>
  <si>
    <t xml:space="preserve">    一般行政管理事务（民政管理事务）</t>
  </si>
  <si>
    <t xml:space="preserve">    2080206</t>
  </si>
  <si>
    <t xml:space="preserve">    社会组织管理</t>
  </si>
  <si>
    <t xml:space="preserve">    2080207</t>
  </si>
  <si>
    <t xml:space="preserve">    行政区划和地名管理</t>
  </si>
  <si>
    <t xml:space="preserve">    2080208</t>
  </si>
  <si>
    <t xml:space="preserve">    基层政权建设和社区治理</t>
  </si>
  <si>
    <t xml:space="preserve">    2080299</t>
  </si>
  <si>
    <t xml:space="preserve">    其他民政管理事务支出</t>
  </si>
  <si>
    <t xml:space="preserve">  20805</t>
  </si>
  <si>
    <t xml:space="preserve">  行政事业单位养老支出</t>
  </si>
  <si>
    <t xml:space="preserve">    2080501</t>
  </si>
  <si>
    <t xml:space="preserve">    行政单位离退休</t>
  </si>
  <si>
    <t xml:space="preserve">    2080503</t>
  </si>
  <si>
    <t xml:space="preserve">    离退休人员管理机构</t>
  </si>
  <si>
    <t xml:space="preserve">    2080505</t>
  </si>
  <si>
    <t xml:space="preserve">    机关事业单位基本养老保险缴费支出</t>
  </si>
  <si>
    <t xml:space="preserve">    2080507</t>
  </si>
  <si>
    <t xml:space="preserve">    对机关事业单位基本养老保险基金的补助</t>
  </si>
  <si>
    <t xml:space="preserve">  20807</t>
  </si>
  <si>
    <t xml:space="preserve">  就业补助</t>
  </si>
  <si>
    <t xml:space="preserve">    2080701</t>
  </si>
  <si>
    <t xml:space="preserve">    就业创业服务补贴</t>
  </si>
  <si>
    <t xml:space="preserve">  20808</t>
  </si>
  <si>
    <t xml:space="preserve">  抚恤</t>
  </si>
  <si>
    <t xml:space="preserve">    2080801</t>
  </si>
  <si>
    <t xml:space="preserve">    死亡抚恤</t>
  </si>
  <si>
    <t xml:space="preserve">    2080802</t>
  </si>
  <si>
    <t xml:space="preserve">    伤残抚恤</t>
  </si>
  <si>
    <t xml:space="preserve">    2080803</t>
  </si>
  <si>
    <t xml:space="preserve">    在乡复员、退伍军人生活补助</t>
  </si>
  <si>
    <t xml:space="preserve">    2080804</t>
  </si>
  <si>
    <t xml:space="preserve">    优抚事业单位支出</t>
  </si>
  <si>
    <t xml:space="preserve">    2080805</t>
  </si>
  <si>
    <t xml:space="preserve">    义务兵优待</t>
  </si>
  <si>
    <t xml:space="preserve">    2080899</t>
  </si>
  <si>
    <t xml:space="preserve">    其他优抚支出</t>
  </si>
  <si>
    <t xml:space="preserve">  20809</t>
  </si>
  <si>
    <t xml:space="preserve">  退役安置</t>
  </si>
  <si>
    <t xml:space="preserve">    2080901</t>
  </si>
  <si>
    <t xml:space="preserve">    退役士兵安置</t>
  </si>
  <si>
    <t xml:space="preserve">    2080904</t>
  </si>
  <si>
    <t xml:space="preserve">    退役士兵管理教育</t>
  </si>
  <si>
    <t xml:space="preserve">    2080905</t>
  </si>
  <si>
    <t xml:space="preserve">    军队转业干部安置</t>
  </si>
  <si>
    <t xml:space="preserve">    2080999</t>
  </si>
  <si>
    <t xml:space="preserve">    其他退役安置支出</t>
  </si>
  <si>
    <t xml:space="preserve">  20810</t>
  </si>
  <si>
    <t xml:space="preserve">  社会福利</t>
  </si>
  <si>
    <t xml:space="preserve">    2081005</t>
  </si>
  <si>
    <t xml:space="preserve">    社会福利事业单位</t>
  </si>
  <si>
    <t xml:space="preserve">  20811</t>
  </si>
  <si>
    <t xml:space="preserve">  残疾人事业</t>
  </si>
  <si>
    <t xml:space="preserve">    2081101</t>
  </si>
  <si>
    <t xml:space="preserve">    行政运行（残疾人事业）</t>
  </si>
  <si>
    <t xml:space="preserve">    2081104</t>
  </si>
  <si>
    <t xml:space="preserve">    残疾人康复</t>
  </si>
  <si>
    <t xml:space="preserve">    2081199</t>
  </si>
  <si>
    <t xml:space="preserve">    其他残疾人事业支出</t>
  </si>
  <si>
    <t xml:space="preserve">  20820</t>
  </si>
  <si>
    <t xml:space="preserve">  临时救助</t>
  </si>
  <si>
    <t xml:space="preserve">    2082001</t>
  </si>
  <si>
    <t xml:space="preserve">    临时救助支出</t>
  </si>
  <si>
    <t xml:space="preserve">  20825</t>
  </si>
  <si>
    <t xml:space="preserve">  其他生活救助</t>
  </si>
  <si>
    <t xml:space="preserve">    2082501</t>
  </si>
  <si>
    <t xml:space="preserve">    其他城市生活救助</t>
  </si>
  <si>
    <t xml:space="preserve">  20826</t>
  </si>
  <si>
    <t xml:space="preserve">  财政对基本养老保险基金的补助</t>
  </si>
  <si>
    <t xml:space="preserve">    2082601</t>
  </si>
  <si>
    <t xml:space="preserve">    财政对企业职工基本养老保险基金的补助</t>
  </si>
  <si>
    <t xml:space="preserve">    2082602</t>
  </si>
  <si>
    <t xml:space="preserve">    财政对城乡居民基本养老保险基金的补助</t>
  </si>
  <si>
    <t xml:space="preserve">    2082699</t>
  </si>
  <si>
    <t xml:space="preserve">    财政对其他基本养老保险基金的补助</t>
  </si>
  <si>
    <t xml:space="preserve">  20827</t>
  </si>
  <si>
    <t xml:space="preserve">  财政对其他社会保险基金的补助</t>
  </si>
  <si>
    <t xml:space="preserve">    2082799</t>
  </si>
  <si>
    <t xml:space="preserve">    其他财政对社会保险基金的补助</t>
  </si>
  <si>
    <t xml:space="preserve">  20828</t>
  </si>
  <si>
    <t xml:space="preserve">  退役军人管理事务</t>
  </si>
  <si>
    <t xml:space="preserve">    2082801</t>
  </si>
  <si>
    <t xml:space="preserve">    2082804</t>
  </si>
  <si>
    <t xml:space="preserve">    拥军优属</t>
  </si>
  <si>
    <t xml:space="preserve">    2082850</t>
  </si>
  <si>
    <t xml:space="preserve">  20899</t>
  </si>
  <si>
    <t xml:space="preserve">  其他社会保障和就业支出</t>
  </si>
  <si>
    <t xml:space="preserve">    2089901</t>
  </si>
  <si>
    <t xml:space="preserve">    其他社会保障和就业支出</t>
  </si>
  <si>
    <t>210</t>
  </si>
  <si>
    <t>卫生健康支出</t>
  </si>
  <si>
    <t xml:space="preserve">  21001</t>
  </si>
  <si>
    <t xml:space="preserve">  卫生健康管理事务</t>
  </si>
  <si>
    <t xml:space="preserve">    2100101</t>
  </si>
  <si>
    <t xml:space="preserve">    行政运行（医疗卫生管理事务）</t>
  </si>
  <si>
    <t xml:space="preserve">    2100102</t>
  </si>
  <si>
    <t xml:space="preserve">    一般行政管理事务（医疗卫生管理事务）</t>
  </si>
  <si>
    <t xml:space="preserve">    2100103</t>
  </si>
  <si>
    <t xml:space="preserve">    机关服务（医疗卫生管理事务）</t>
  </si>
  <si>
    <t xml:space="preserve">    2100199</t>
  </si>
  <si>
    <t xml:space="preserve">    其他卫生健康管理事务支出</t>
  </si>
  <si>
    <t xml:space="preserve">  21002</t>
  </si>
  <si>
    <t xml:space="preserve">  公立医院</t>
  </si>
  <si>
    <t xml:space="preserve">    2100201</t>
  </si>
  <si>
    <t xml:space="preserve">    综合医院</t>
  </si>
  <si>
    <t xml:space="preserve">    2100299</t>
  </si>
  <si>
    <t xml:space="preserve">    其他公立医院支出</t>
  </si>
  <si>
    <t xml:space="preserve">  21003</t>
  </si>
  <si>
    <t xml:space="preserve">  基层医疗卫生机构</t>
  </si>
  <si>
    <t xml:space="preserve">    2100302</t>
  </si>
  <si>
    <t xml:space="preserve">    乡镇卫生院</t>
  </si>
  <si>
    <t xml:space="preserve">    2100399</t>
  </si>
  <si>
    <t xml:space="preserve">    其他基层医疗卫生机构支出</t>
  </si>
  <si>
    <t xml:space="preserve">  21004</t>
  </si>
  <si>
    <t xml:space="preserve">  公共卫生</t>
  </si>
  <si>
    <t xml:space="preserve">    2100401</t>
  </si>
  <si>
    <t xml:space="preserve">    疾病预防控制机构</t>
  </si>
  <si>
    <t xml:space="preserve">    2100402</t>
  </si>
  <si>
    <t xml:space="preserve">    卫生监督机构</t>
  </si>
  <si>
    <t xml:space="preserve">    2100403</t>
  </si>
  <si>
    <t xml:space="preserve">    妇幼保健机构</t>
  </si>
  <si>
    <t xml:space="preserve">    2100408</t>
  </si>
  <si>
    <t xml:space="preserve">    基本公共卫生服务</t>
  </si>
  <si>
    <t xml:space="preserve">    2100409</t>
  </si>
  <si>
    <t xml:space="preserve">    重大公共卫生服务</t>
  </si>
  <si>
    <t xml:space="preserve">    2100410</t>
  </si>
  <si>
    <t xml:space="preserve">    突发公共卫生事件应急处理</t>
  </si>
  <si>
    <t xml:space="preserve">    2100499</t>
  </si>
  <si>
    <t xml:space="preserve">    其他公共卫生支出</t>
  </si>
  <si>
    <t xml:space="preserve">  21006</t>
  </si>
  <si>
    <t xml:space="preserve">  中医药</t>
  </si>
  <si>
    <t xml:space="preserve">    2100699</t>
  </si>
  <si>
    <t xml:space="preserve">    其他中医药支出</t>
  </si>
  <si>
    <t xml:space="preserve">  21007</t>
  </si>
  <si>
    <t xml:space="preserve">  计划生育事务</t>
  </si>
  <si>
    <t xml:space="preserve">    2100716</t>
  </si>
  <si>
    <t xml:space="preserve">    计划生育机构</t>
  </si>
  <si>
    <t xml:space="preserve">    2100717</t>
  </si>
  <si>
    <t xml:space="preserve">    计划生育服务</t>
  </si>
  <si>
    <t xml:space="preserve">    2100799</t>
  </si>
  <si>
    <t xml:space="preserve">    其他计划生育事务支出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</si>
  <si>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</si>
  <si>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</si>
  <si>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</si>
  <si>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</si>
  <si>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</si>
  <si>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</si>
  <si>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 xml:space="preserve">    2101103</t>
  </si>
  <si>
    <t xml:space="preserve">    公务员医疗补助</t>
  </si>
  <si>
    <t xml:space="preserve">    2101199</t>
  </si>
  <si>
    <t xml:space="preserve">    其他行政事业单位医疗支出</t>
  </si>
  <si>
    <t xml:space="preserve">  21012</t>
  </si>
  <si>
    <t xml:space="preserve">  财政对基本医疗保险基金的补助</t>
  </si>
  <si>
    <t xml:space="preserve">    2101202</t>
  </si>
  <si>
    <t xml:space="preserve">    财政对城乡居民基本医疗保险基金的补助</t>
  </si>
  <si>
    <t xml:space="preserve">  21013</t>
  </si>
  <si>
    <t xml:space="preserve">  医疗救助</t>
  </si>
  <si>
    <t xml:space="preserve">    2101301</t>
  </si>
  <si>
    <t xml:space="preserve">    城乡医疗救助</t>
  </si>
  <si>
    <t xml:space="preserve">  21014</t>
  </si>
  <si>
    <t xml:space="preserve">  优抚对象医疗</t>
  </si>
  <si>
    <t xml:space="preserve">    2101401</t>
  </si>
  <si>
    <t xml:space="preserve">    优抚对象医疗补助</t>
  </si>
  <si>
    <t xml:space="preserve">    2101499</t>
  </si>
  <si>
    <t xml:space="preserve">    其他优抚对象医疗支出</t>
  </si>
  <si>
    <t xml:space="preserve">  21015</t>
  </si>
  <si>
    <t xml:space="preserve">  医疗保障管理事务</t>
  </si>
  <si>
    <t xml:space="preserve">    2101502</t>
  </si>
  <si>
    <t xml:space="preserve">    2101504</t>
  </si>
  <si>
    <t xml:space="preserve">    2101505</t>
  </si>
  <si>
    <t xml:space="preserve">    医疗保障政策管理</t>
  </si>
  <si>
    <t xml:space="preserve">    2101599</t>
  </si>
  <si>
    <t xml:space="preserve">    其他医疗保障管理事务支出</t>
  </si>
  <si>
    <t xml:space="preserve">  21016</t>
  </si>
  <si>
    <t xml:space="preserve">  老龄卫生健康事务</t>
  </si>
  <si>
    <t xml:space="preserve">    2101601</t>
  </si>
  <si>
    <t xml:space="preserve">    老龄卫生健康事务</t>
  </si>
  <si>
    <t xml:space="preserve">  21099</t>
  </si>
  <si>
    <t xml:space="preserve">  其他卫生健康支出</t>
  </si>
  <si>
    <t xml:space="preserve">    2109901</t>
  </si>
  <si>
    <t xml:space="preserve">    其他卫生健康支出</t>
  </si>
  <si>
    <t>211</t>
  </si>
  <si>
    <t>节能环保支出</t>
  </si>
  <si>
    <t xml:space="preserve">  21102</t>
  </si>
  <si>
    <t xml:space="preserve">  环境监测与监察</t>
  </si>
  <si>
    <t xml:space="preserve">    2110299</t>
  </si>
  <si>
    <t xml:space="preserve">    其他环境监测与监察支出</t>
  </si>
  <si>
    <t xml:space="preserve">  21103</t>
  </si>
  <si>
    <t xml:space="preserve">  污染防治</t>
  </si>
  <si>
    <t xml:space="preserve">    2110302</t>
  </si>
  <si>
    <t xml:space="preserve">    水体</t>
  </si>
  <si>
    <t xml:space="preserve">  21104</t>
  </si>
  <si>
    <t xml:space="preserve">  自然生态保护</t>
  </si>
  <si>
    <t xml:space="preserve">    2110401</t>
  </si>
  <si>
    <t xml:space="preserve">    生态保护</t>
  </si>
  <si>
    <t xml:space="preserve">    2110402</t>
  </si>
  <si>
    <t xml:space="preserve">    农村环境保护</t>
  </si>
  <si>
    <t xml:space="preserve">  21110</t>
  </si>
  <si>
    <t xml:space="preserve">  能源节约利用</t>
  </si>
  <si>
    <t xml:space="preserve">    2111001</t>
  </si>
  <si>
    <t xml:space="preserve">    能源节约利用</t>
  </si>
  <si>
    <t xml:space="preserve">  21111</t>
  </si>
  <si>
    <t xml:space="preserve">  污染减排</t>
  </si>
  <si>
    <t xml:space="preserve">    2111103</t>
  </si>
  <si>
    <t xml:space="preserve">    减排专项支出</t>
  </si>
  <si>
    <t xml:space="preserve">  21114</t>
  </si>
  <si>
    <t xml:space="preserve">  能源管理事务</t>
  </si>
  <si>
    <t xml:space="preserve">    2111408</t>
  </si>
  <si>
    <t xml:space="preserve">    能源管理</t>
  </si>
  <si>
    <t xml:space="preserve">    2111450</t>
  </si>
  <si>
    <t xml:space="preserve">    事业运行（能源管理事务）</t>
  </si>
  <si>
    <t xml:space="preserve">  21199</t>
  </si>
  <si>
    <t xml:space="preserve">  其他节能环保支出</t>
  </si>
  <si>
    <t xml:space="preserve">    2119901</t>
  </si>
  <si>
    <t xml:space="preserve">    其他节能环保支出</t>
  </si>
  <si>
    <t>212</t>
  </si>
  <si>
    <t>城乡社区支出</t>
  </si>
  <si>
    <t xml:space="preserve">  21201</t>
  </si>
  <si>
    <t xml:space="preserve">  城乡社区管理事务</t>
  </si>
  <si>
    <t xml:space="preserve">    2120101</t>
  </si>
  <si>
    <t xml:space="preserve">    行政运行（城乡社区管理事务）</t>
  </si>
  <si>
    <t xml:space="preserve">    2120102</t>
  </si>
  <si>
    <t xml:space="preserve">    一般行政管理事务（城乡社区管理事务）</t>
  </si>
  <si>
    <t xml:space="preserve">    2120103</t>
  </si>
  <si>
    <t xml:space="preserve">    机关服务（城乡社区管理事务）</t>
  </si>
  <si>
    <t xml:space="preserve">    2120104</t>
  </si>
  <si>
    <t xml:space="preserve">    城管执法</t>
  </si>
  <si>
    <t xml:space="preserve">    2120106</t>
  </si>
  <si>
    <t xml:space="preserve">    工程建设管理</t>
  </si>
  <si>
    <t xml:space="preserve">    2120109</t>
  </si>
  <si>
    <t xml:space="preserve">    住宅建设与房地产市场监管</t>
  </si>
  <si>
    <t xml:space="preserve">    2120199</t>
  </si>
  <si>
    <t xml:space="preserve">    其他城乡社区管理事务支出</t>
  </si>
  <si>
    <t xml:space="preserve">  21202</t>
  </si>
  <si>
    <t xml:space="preserve">  城乡社区规划与管理</t>
  </si>
  <si>
    <t xml:space="preserve">    2120201</t>
  </si>
  <si>
    <t xml:space="preserve">    城乡社区规划与管理</t>
  </si>
  <si>
    <t xml:space="preserve">  21203</t>
  </si>
  <si>
    <t xml:space="preserve">  城乡社区公共设施</t>
  </si>
  <si>
    <t xml:space="preserve">    2120399</t>
  </si>
  <si>
    <t xml:space="preserve">    其他城乡社区公共设施支出</t>
  </si>
  <si>
    <t xml:space="preserve">  21205</t>
  </si>
  <si>
    <t xml:space="preserve">  城乡社区环境卫生</t>
  </si>
  <si>
    <t xml:space="preserve">    2120501</t>
  </si>
  <si>
    <t xml:space="preserve">    城乡社区环境卫生</t>
  </si>
  <si>
    <t xml:space="preserve">  21206</t>
  </si>
  <si>
    <t xml:space="preserve">  建设市场管理与监督</t>
  </si>
  <si>
    <t xml:space="preserve">    2120601</t>
  </si>
  <si>
    <t xml:space="preserve">    建设市场管理与监督</t>
  </si>
  <si>
    <t>213</t>
  </si>
  <si>
    <t>农林水支出</t>
  </si>
  <si>
    <t xml:space="preserve">  21301</t>
  </si>
  <si>
    <t xml:space="preserve">  农业农村</t>
  </si>
  <si>
    <t xml:space="preserve">    2130101</t>
  </si>
  <si>
    <t xml:space="preserve">    行政运行（农业）</t>
  </si>
  <si>
    <t xml:space="preserve">    2130102</t>
  </si>
  <si>
    <t xml:space="preserve">    一般行政管理事务（农业）</t>
  </si>
  <si>
    <t xml:space="preserve">    2130104</t>
  </si>
  <si>
    <t xml:space="preserve">    事业运行（农业）</t>
  </si>
  <si>
    <t xml:space="preserve">    2130106</t>
  </si>
  <si>
    <t xml:space="preserve">    科技转化与推广服务</t>
  </si>
  <si>
    <t xml:space="preserve">    2130108</t>
  </si>
  <si>
    <t xml:space="preserve">    病虫害控制</t>
  </si>
  <si>
    <t xml:space="preserve">    2130109</t>
  </si>
  <si>
    <t xml:space="preserve">    农产品质量安全</t>
  </si>
  <si>
    <t xml:space="preserve">    2130110</t>
  </si>
  <si>
    <t xml:space="preserve">    执法监管</t>
  </si>
  <si>
    <t xml:space="preserve">    2130112</t>
  </si>
  <si>
    <t xml:space="preserve">    农业行业业务管理</t>
  </si>
  <si>
    <t xml:space="preserve">    2130119</t>
  </si>
  <si>
    <t xml:space="preserve">    防灾救灾</t>
  </si>
  <si>
    <t xml:space="preserve">    2130122</t>
  </si>
  <si>
    <t xml:space="preserve">    农业生产发展</t>
  </si>
  <si>
    <t xml:space="preserve">    2130124</t>
  </si>
  <si>
    <t xml:space="preserve">    乡村产业与合作经济</t>
  </si>
  <si>
    <t xml:space="preserve">    2130125</t>
  </si>
  <si>
    <t xml:space="preserve">    农产品加工与促销</t>
  </si>
  <si>
    <t xml:space="preserve">    2130135</t>
  </si>
  <si>
    <t xml:space="preserve">    农业资源保护修复与利用</t>
  </si>
  <si>
    <t xml:space="preserve">    2130153</t>
  </si>
  <si>
    <t xml:space="preserve">    农田建设</t>
  </si>
  <si>
    <t xml:space="preserve">    2130199</t>
  </si>
  <si>
    <t xml:space="preserve">    其他农业支出</t>
  </si>
  <si>
    <t xml:space="preserve">  21302</t>
  </si>
  <si>
    <t xml:space="preserve">  林业和草原</t>
  </si>
  <si>
    <t xml:space="preserve">    2130201</t>
  </si>
  <si>
    <t xml:space="preserve">    行政运行（林业）</t>
  </si>
  <si>
    <t xml:space="preserve">    2130202</t>
  </si>
  <si>
    <t xml:space="preserve">    一般行政管理事务（林业）</t>
  </si>
  <si>
    <t xml:space="preserve">    2130203</t>
  </si>
  <si>
    <t xml:space="preserve">    机关服务（林业）</t>
  </si>
  <si>
    <t xml:space="preserve">    2130204</t>
  </si>
  <si>
    <t xml:space="preserve">    事业机构</t>
  </si>
  <si>
    <t xml:space="preserve">    2130205</t>
  </si>
  <si>
    <t xml:space="preserve">    森林资源培育</t>
  </si>
  <si>
    <t xml:space="preserve">    2130206</t>
  </si>
  <si>
    <t xml:space="preserve">    技术推广与转化</t>
  </si>
  <si>
    <t xml:space="preserve">    2130207</t>
  </si>
  <si>
    <t xml:space="preserve">    森林资源管理</t>
  </si>
  <si>
    <t xml:space="preserve">    2130209</t>
  </si>
  <si>
    <t xml:space="preserve">    森林生态效益补偿</t>
  </si>
  <si>
    <t xml:space="preserve">    2130237</t>
  </si>
  <si>
    <t xml:space="preserve">    行业业务管理</t>
  </si>
  <si>
    <t xml:space="preserve">  21303</t>
  </si>
  <si>
    <t xml:space="preserve">  水利</t>
  </si>
  <si>
    <t xml:space="preserve">    2130301</t>
  </si>
  <si>
    <t xml:space="preserve">    行政运行（水利）</t>
  </si>
  <si>
    <t xml:space="preserve">    2130302</t>
  </si>
  <si>
    <t xml:space="preserve">    2130304</t>
  </si>
  <si>
    <t xml:space="preserve">    水利行业业务管理</t>
  </si>
  <si>
    <t xml:space="preserve">    2130305</t>
  </si>
  <si>
    <t xml:space="preserve">    水利工程建设（水利）</t>
  </si>
  <si>
    <t xml:space="preserve">    2130306</t>
  </si>
  <si>
    <t xml:space="preserve">    水利工程运行与维护</t>
  </si>
  <si>
    <t xml:space="preserve">    2130309</t>
  </si>
  <si>
    <t xml:space="preserve">    水利执法监督</t>
  </si>
  <si>
    <t xml:space="preserve">    2130310</t>
  </si>
  <si>
    <t xml:space="preserve">    水土保持（水利）</t>
  </si>
  <si>
    <t xml:space="preserve">    2130311</t>
  </si>
  <si>
    <t xml:space="preserve">    水资源节约管理与保护</t>
  </si>
  <si>
    <t xml:space="preserve">    2130314</t>
  </si>
  <si>
    <t xml:space="preserve">    防汛</t>
  </si>
  <si>
    <t xml:space="preserve">    2130315</t>
  </si>
  <si>
    <t xml:space="preserve">    抗旱</t>
  </si>
  <si>
    <t xml:space="preserve">    2130317</t>
  </si>
  <si>
    <t xml:space="preserve">    水利技术推广</t>
  </si>
  <si>
    <t xml:space="preserve">    2130321</t>
  </si>
  <si>
    <t xml:space="preserve">    大中型水库移民后期扶持专项支出</t>
  </si>
  <si>
    <t xml:space="preserve">    2130334</t>
  </si>
  <si>
    <t xml:space="preserve">    水利建设征地及移民支出</t>
  </si>
  <si>
    <t xml:space="preserve">    2130335</t>
  </si>
  <si>
    <t xml:space="preserve">    农村人畜饮水</t>
  </si>
  <si>
    <t xml:space="preserve">    2130399</t>
  </si>
  <si>
    <t xml:space="preserve">    其他水利支出</t>
  </si>
  <si>
    <t xml:space="preserve">  21305</t>
  </si>
  <si>
    <t xml:space="preserve">  扶贫</t>
  </si>
  <si>
    <t xml:space="preserve">    2130501</t>
  </si>
  <si>
    <t xml:space="preserve">    行政运行（扶贫）</t>
  </si>
  <si>
    <t xml:space="preserve">    2130502</t>
  </si>
  <si>
    <t xml:space="preserve">    一般行政管理事务（扶贫）</t>
  </si>
  <si>
    <t xml:space="preserve">    2130504</t>
  </si>
  <si>
    <t xml:space="preserve">    农村基础设施建设</t>
  </si>
  <si>
    <t xml:space="preserve">    2130599</t>
  </si>
  <si>
    <t xml:space="preserve">    其他扶贫支出</t>
  </si>
  <si>
    <t xml:space="preserve">  21307</t>
  </si>
  <si>
    <t xml:space="preserve">  农村综合改革</t>
  </si>
  <si>
    <t xml:space="preserve">    2130701</t>
  </si>
  <si>
    <t xml:space="preserve">    农村公益事业建设奖补资金</t>
  </si>
  <si>
    <t xml:space="preserve">    2130706</t>
  </si>
  <si>
    <t xml:space="preserve">    对村集体经济组织的补助</t>
  </si>
  <si>
    <t xml:space="preserve">    2130799</t>
  </si>
  <si>
    <t xml:space="preserve">    其他农村综合改革支出</t>
  </si>
  <si>
    <t xml:space="preserve">  21308</t>
  </si>
  <si>
    <t xml:space="preserve">  普惠金融发展支出</t>
  </si>
  <si>
    <t xml:space="preserve">    2130803</t>
  </si>
  <si>
    <t xml:space="preserve">    农业保险保费补贴</t>
  </si>
  <si>
    <t xml:space="preserve">    2130804</t>
  </si>
  <si>
    <t xml:space="preserve">    创业担保贷款贴息</t>
  </si>
  <si>
    <t xml:space="preserve">  21309</t>
  </si>
  <si>
    <t xml:space="preserve">  目标价格补贴</t>
  </si>
  <si>
    <t xml:space="preserve">    2130999</t>
  </si>
  <si>
    <t xml:space="preserve">    其他目标价格补贴</t>
  </si>
  <si>
    <t xml:space="preserve">  21399</t>
  </si>
  <si>
    <t xml:space="preserve">  其他农林水支出</t>
  </si>
  <si>
    <t xml:space="preserve">    2139999</t>
  </si>
  <si>
    <t xml:space="preserve">    其他农林水支出</t>
  </si>
  <si>
    <t>214</t>
  </si>
  <si>
    <t>交通运输支出</t>
  </si>
  <si>
    <t xml:space="preserve">  21401</t>
  </si>
  <si>
    <t xml:space="preserve">  公路水路运输</t>
  </si>
  <si>
    <t xml:space="preserve">    2140101</t>
  </si>
  <si>
    <t xml:space="preserve">    行政运行（公路水路运输）</t>
  </si>
  <si>
    <t xml:space="preserve">    2140102</t>
  </si>
  <si>
    <t xml:space="preserve">    一般行政管理事务（公路水路运输）</t>
  </si>
  <si>
    <t xml:space="preserve">    2140104</t>
  </si>
  <si>
    <t xml:space="preserve">    公路建设</t>
  </si>
  <si>
    <t xml:space="preserve">    2140106</t>
  </si>
  <si>
    <t xml:space="preserve">    公路养护（公路水路运输）</t>
  </si>
  <si>
    <t xml:space="preserve">    2140139</t>
  </si>
  <si>
    <t xml:space="preserve">    取消政府还贷二级公路收费专项支出</t>
  </si>
  <si>
    <t xml:space="preserve">  21406</t>
  </si>
  <si>
    <t xml:space="preserve">  交通运输支出</t>
  </si>
  <si>
    <t xml:space="preserve">    2140602</t>
  </si>
  <si>
    <t xml:space="preserve">    车辆购置税用于农村公路建设支出</t>
  </si>
  <si>
    <t>215</t>
  </si>
  <si>
    <t>资源勘探工业信息等支出</t>
  </si>
  <si>
    <t xml:space="preserve">  21505</t>
  </si>
  <si>
    <t xml:space="preserve">  工业和信息产业监管</t>
  </si>
  <si>
    <t xml:space="preserve">    2150502</t>
  </si>
  <si>
    <t xml:space="preserve">    一般行政管理事务（工业和信息产业监管）</t>
  </si>
  <si>
    <t xml:space="preserve">  21508</t>
  </si>
  <si>
    <t xml:space="preserve">  支持中小企业发展和管理支出</t>
  </si>
  <si>
    <t xml:space="preserve">    2150806</t>
  </si>
  <si>
    <t xml:space="preserve">    房租减免</t>
  </si>
  <si>
    <t xml:space="preserve">    2150899</t>
  </si>
  <si>
    <t xml:space="preserve">    其他支持中小企业发展和管理支出</t>
  </si>
  <si>
    <t xml:space="preserve">  21599</t>
  </si>
  <si>
    <t xml:space="preserve">  其他资源勘探信息等支出</t>
  </si>
  <si>
    <t xml:space="preserve">    2159999</t>
  </si>
  <si>
    <t xml:space="preserve">    其他资源勘探信息等支出</t>
  </si>
  <si>
    <t>216</t>
  </si>
  <si>
    <t>商业服务业等支出</t>
  </si>
  <si>
    <t xml:space="preserve">  21602</t>
  </si>
  <si>
    <t xml:space="preserve">  商业流通事务</t>
  </si>
  <si>
    <t xml:space="preserve">    2160201</t>
  </si>
  <si>
    <t xml:space="preserve">    行政运行（商业流通事务）</t>
  </si>
  <si>
    <t xml:space="preserve">    2160202</t>
  </si>
  <si>
    <t xml:space="preserve">    一般行政管理事务（商业流通事务）</t>
  </si>
  <si>
    <t xml:space="preserve">    2160299</t>
  </si>
  <si>
    <t xml:space="preserve">    其他商业流通事务支出</t>
  </si>
  <si>
    <t xml:space="preserve">  21699</t>
  </si>
  <si>
    <t xml:space="preserve">  其他商业服务业等支出</t>
  </si>
  <si>
    <t xml:space="preserve">    2169999</t>
  </si>
  <si>
    <t xml:space="preserve">    其他商业服务业等支出</t>
  </si>
  <si>
    <t>217</t>
  </si>
  <si>
    <t>金融支出</t>
  </si>
  <si>
    <t xml:space="preserve">  21799</t>
  </si>
  <si>
    <t xml:space="preserve">  其他金融支出</t>
  </si>
  <si>
    <t xml:space="preserve">    2179902</t>
  </si>
  <si>
    <t xml:space="preserve">   重点企业贷款贴息</t>
  </si>
  <si>
    <t>220</t>
  </si>
  <si>
    <t>自然资源海洋气象等支出</t>
  </si>
  <si>
    <t xml:space="preserve">  22001</t>
  </si>
  <si>
    <t xml:space="preserve">  自然资源事务</t>
  </si>
  <si>
    <t xml:space="preserve">    2200101</t>
  </si>
  <si>
    <t xml:space="preserve">    行政运行（国土资源事务）</t>
  </si>
  <si>
    <t xml:space="preserve">    2200102</t>
  </si>
  <si>
    <t xml:space="preserve">    2200104</t>
  </si>
  <si>
    <t xml:space="preserve">    自然资源规划及管理</t>
  </si>
  <si>
    <t xml:space="preserve">    2200106</t>
  </si>
  <si>
    <t xml:space="preserve">    自然资源利用与保护</t>
  </si>
  <si>
    <t xml:space="preserve">    2200109</t>
  </si>
  <si>
    <t xml:space="preserve">    自然资源调查与确权登记</t>
  </si>
  <si>
    <t xml:space="preserve">    2200150</t>
  </si>
  <si>
    <t xml:space="preserve">    事业运行（国土资源事务）</t>
  </si>
  <si>
    <t>221</t>
  </si>
  <si>
    <t>住房保障支出</t>
  </si>
  <si>
    <t xml:space="preserve">  22101</t>
  </si>
  <si>
    <t xml:space="preserve">  保障性安居工程支出</t>
  </si>
  <si>
    <t xml:space="preserve">    2210103</t>
  </si>
  <si>
    <t xml:space="preserve">    棚户区改造</t>
  </si>
  <si>
    <t xml:space="preserve">    2210105</t>
  </si>
  <si>
    <t xml:space="preserve">    农村危房改造</t>
  </si>
  <si>
    <t xml:space="preserve">    2210108</t>
  </si>
  <si>
    <t xml:space="preserve">   老旧小区改造</t>
  </si>
  <si>
    <t xml:space="preserve">    2210199</t>
  </si>
  <si>
    <t xml:space="preserve">    其他保障性安居工程支出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</si>
  <si>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</si>
  <si>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</si>
  <si>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</si>
  <si>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</si>
  <si>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222</t>
  </si>
  <si>
    <t>粮油物资储备支出</t>
  </si>
  <si>
    <t xml:space="preserve">  22201</t>
  </si>
  <si>
    <t xml:space="preserve">  粮油事务</t>
  </si>
  <si>
    <t xml:space="preserve">    2220115</t>
  </si>
  <si>
    <t xml:space="preserve">    粮食风险基金</t>
  </si>
  <si>
    <t xml:space="preserve">    2220199</t>
  </si>
  <si>
    <t xml:space="preserve">    其他粮油事务支出</t>
  </si>
  <si>
    <t xml:space="preserve">  22204</t>
  </si>
  <si>
    <t xml:space="preserve">  粮油物资储备支出</t>
  </si>
  <si>
    <t xml:space="preserve">    2220499</t>
  </si>
  <si>
    <t xml:space="preserve">    其他粮油储备支出</t>
  </si>
  <si>
    <t xml:space="preserve">  22205</t>
  </si>
  <si>
    <t xml:space="preserve">  重要商品储备</t>
  </si>
  <si>
    <t xml:space="preserve">    2220504</t>
  </si>
  <si>
    <t xml:space="preserve">    化肥储备</t>
  </si>
  <si>
    <t xml:space="preserve">    2220511</t>
  </si>
  <si>
    <t xml:space="preserve">    应急物资储备</t>
  </si>
  <si>
    <t xml:space="preserve">    2220599</t>
  </si>
  <si>
    <t xml:space="preserve">    其他重要商品储备支出</t>
  </si>
  <si>
    <t>224</t>
  </si>
  <si>
    <t>灾害防治及应急管理支出</t>
  </si>
  <si>
    <t xml:space="preserve">  22401</t>
  </si>
  <si>
    <t xml:space="preserve">  应急管理事务</t>
  </si>
  <si>
    <t xml:space="preserve">    2240101</t>
  </si>
  <si>
    <t xml:space="preserve">    2240104</t>
  </si>
  <si>
    <t xml:space="preserve">    灾害风险防治</t>
  </si>
  <si>
    <t xml:space="preserve">    2240106</t>
  </si>
  <si>
    <t xml:space="preserve">    安全监管</t>
  </si>
  <si>
    <t xml:space="preserve">    2240109</t>
  </si>
  <si>
    <t xml:space="preserve">    应急管理</t>
  </si>
  <si>
    <t xml:space="preserve">    2240150</t>
  </si>
  <si>
    <t xml:space="preserve">    2240199</t>
  </si>
  <si>
    <t xml:space="preserve">    其他应急管理支出</t>
  </si>
  <si>
    <t xml:space="preserve">  22402</t>
  </si>
  <si>
    <t xml:space="preserve">  消防事务</t>
  </si>
  <si>
    <t xml:space="preserve">    2240201</t>
  </si>
  <si>
    <t xml:space="preserve">    2240202</t>
  </si>
  <si>
    <t xml:space="preserve">    2240204</t>
  </si>
  <si>
    <t xml:space="preserve">    消防应急救援</t>
  </si>
  <si>
    <t xml:space="preserve">    2240299</t>
  </si>
  <si>
    <t xml:space="preserve">    其他消防事务支出</t>
  </si>
  <si>
    <t xml:space="preserve">  22406</t>
  </si>
  <si>
    <t xml:space="preserve">  自然灾害防治</t>
  </si>
  <si>
    <t xml:space="preserve">    2240601</t>
  </si>
  <si>
    <t xml:space="preserve">   地质灾害防治</t>
  </si>
  <si>
    <t xml:space="preserve">  22407</t>
  </si>
  <si>
    <t xml:space="preserve">    2240701</t>
  </si>
  <si>
    <t xml:space="preserve">    2240704</t>
  </si>
  <si>
    <t xml:space="preserve">   自然灾害灾后重建补助</t>
  </si>
  <si>
    <t xml:space="preserve">  22499</t>
  </si>
  <si>
    <t xml:space="preserve">  其他灾害防治及应急管理支出</t>
  </si>
  <si>
    <t xml:space="preserve">    22499</t>
  </si>
  <si>
    <t xml:space="preserve">   其他灾害防治及应急管理支出</t>
  </si>
  <si>
    <t>227</t>
  </si>
  <si>
    <t>预备费</t>
  </si>
  <si>
    <t xml:space="preserve">  227</t>
  </si>
  <si>
    <t xml:space="preserve">  预备费</t>
  </si>
  <si>
    <t xml:space="preserve">    227</t>
  </si>
  <si>
    <t xml:space="preserve">    预备费</t>
  </si>
  <si>
    <t>229</t>
  </si>
  <si>
    <t>其他支出</t>
  </si>
  <si>
    <t xml:space="preserve">  22902</t>
  </si>
  <si>
    <t xml:space="preserve">  年初预留</t>
  </si>
  <si>
    <t xml:space="preserve">    22902</t>
  </si>
  <si>
    <t xml:space="preserve">    年初预留</t>
  </si>
  <si>
    <t xml:space="preserve">  22999</t>
  </si>
  <si>
    <t xml:space="preserve">  其他支出</t>
  </si>
  <si>
    <t xml:space="preserve">    2299901</t>
  </si>
  <si>
    <t xml:space="preserve">    其他支出</t>
  </si>
  <si>
    <t>232</t>
  </si>
  <si>
    <t>债务付息支出</t>
  </si>
  <si>
    <t xml:space="preserve">  23203</t>
  </si>
  <si>
    <t xml:space="preserve">  地方政府一般债务付息支出</t>
  </si>
  <si>
    <t xml:space="preserve">    2320301</t>
  </si>
  <si>
    <t xml:space="preserve">    地方政府一般债券付息支出</t>
  </si>
  <si>
    <t xml:space="preserve">  债务发行费用支出</t>
  </si>
  <si>
    <t xml:space="preserve">    地方政府一般债务发行费用支出</t>
  </si>
  <si>
    <t>转移支出</t>
  </si>
  <si>
    <t>231</t>
  </si>
  <si>
    <t>债务还本支出</t>
  </si>
  <si>
    <t xml:space="preserve">  23103</t>
  </si>
  <si>
    <t xml:space="preserve">  地方政府一般债务还本支出</t>
  </si>
  <si>
    <t>230</t>
  </si>
  <si>
    <t>转移性支出</t>
  </si>
  <si>
    <t xml:space="preserve">  23006</t>
  </si>
  <si>
    <t xml:space="preserve">  上解支出</t>
  </si>
  <si>
    <t>附件3：</t>
  </si>
  <si>
    <t>曾都区2020年政府性基金预算收支明细表</t>
  </si>
  <si>
    <t>收 入 项 目</t>
  </si>
  <si>
    <t>2020年调整预算数</t>
  </si>
  <si>
    <t>备注</t>
  </si>
  <si>
    <t>支 出 项 目</t>
  </si>
  <si>
    <r>
      <t>备</t>
    </r>
    <r>
      <rPr>
        <b/>
        <sz val="10"/>
        <rFont val="Times New Roman"/>
        <family val="1"/>
      </rPr>
      <t xml:space="preserve">        </t>
    </r>
    <r>
      <rPr>
        <b/>
        <sz val="10"/>
        <rFont val="宋体"/>
        <family val="0"/>
      </rPr>
      <t>注</t>
    </r>
  </si>
  <si>
    <t>合     计</t>
  </si>
  <si>
    <t>合    计</t>
  </si>
  <si>
    <t>一、国有土地使用权出让金</t>
  </si>
  <si>
    <t>支出小计</t>
  </si>
  <si>
    <t>1、土地出让价款收入</t>
  </si>
  <si>
    <t>年初预算过小，土地招拍挂进展顺利收入增加</t>
  </si>
  <si>
    <r>
      <t xml:space="preserve"> (</t>
    </r>
    <r>
      <rPr>
        <b/>
        <sz val="10"/>
        <color indexed="8"/>
        <rFont val="宋体"/>
        <family val="0"/>
      </rPr>
      <t>一</t>
    </r>
    <r>
      <rPr>
        <b/>
        <sz val="10"/>
        <color indexed="8"/>
        <rFont val="Times New Roman"/>
        <family val="1"/>
      </rPr>
      <t>)</t>
    </r>
    <r>
      <rPr>
        <b/>
        <sz val="10"/>
        <color indexed="8"/>
        <rFont val="宋体"/>
        <family val="0"/>
      </rPr>
      <t>成本性支出</t>
    </r>
  </si>
  <si>
    <t xml:space="preserve"> 其中：政府统筹偿债资金</t>
  </si>
  <si>
    <t>1、征地和拆迁补偿支出</t>
  </si>
  <si>
    <t>2、补缴的土地价款</t>
  </si>
  <si>
    <t>2、农村基础设施建设支出</t>
  </si>
  <si>
    <t>3、缴纳新增建设用地有偿使用费</t>
  </si>
  <si>
    <t>3、补助被征地农民支出</t>
  </si>
  <si>
    <t>4、土地出让业务支出</t>
  </si>
  <si>
    <t>5、其他支出</t>
  </si>
  <si>
    <r>
      <t xml:space="preserve"> (</t>
    </r>
    <r>
      <rPr>
        <b/>
        <sz val="10"/>
        <color indexed="8"/>
        <rFont val="宋体"/>
        <family val="0"/>
      </rPr>
      <t>二</t>
    </r>
    <r>
      <rPr>
        <b/>
        <sz val="10"/>
        <color indexed="8"/>
        <rFont val="Times New Roman"/>
        <family val="1"/>
      </rPr>
      <t>)</t>
    </r>
    <r>
      <rPr>
        <b/>
        <sz val="10"/>
        <color indexed="8"/>
        <rFont val="宋体"/>
        <family val="0"/>
      </rPr>
      <t>收益性支出</t>
    </r>
  </si>
  <si>
    <t>偿债资金统筹和城市项目建设支出</t>
  </si>
  <si>
    <t>二、市级土地出让清算</t>
  </si>
  <si>
    <t>受疫情影响，土地尚未进行招拍挂</t>
  </si>
  <si>
    <t>1、星光五路与季梁大道交汇处（随州市G（2018）56号）地块96亩</t>
  </si>
  <si>
    <r>
      <t>1</t>
    </r>
    <r>
      <rPr>
        <sz val="10"/>
        <color indexed="8"/>
        <rFont val="宋体"/>
        <family val="0"/>
      </rPr>
      <t>、专项债券到期本金</t>
    </r>
  </si>
  <si>
    <t>2、五丰学校西边商住地31.05亩</t>
  </si>
  <si>
    <r>
      <t>2</t>
    </r>
    <r>
      <rPr>
        <sz val="10"/>
        <color indexed="8"/>
        <rFont val="宋体"/>
        <family val="0"/>
      </rPr>
      <t>、专项债券利息</t>
    </r>
  </si>
  <si>
    <t>3、何店镇区地块34亩</t>
  </si>
  <si>
    <r>
      <t>3</t>
    </r>
    <r>
      <rPr>
        <sz val="10"/>
        <color indexed="8"/>
        <rFont val="宋体"/>
        <family val="0"/>
      </rPr>
      <t>、政府统筹偿债资金</t>
    </r>
  </si>
  <si>
    <t>统筹用于偿还保障性安居工程、教育、水利等领域的债务</t>
  </si>
  <si>
    <t>4、骏捷物流地块84亩</t>
  </si>
  <si>
    <r>
      <t>4</t>
    </r>
    <r>
      <rPr>
        <sz val="10"/>
        <color indexed="8"/>
        <rFont val="宋体"/>
        <family val="0"/>
      </rPr>
      <t>、棚户区改造、基础设施建设</t>
    </r>
  </si>
  <si>
    <t>5、其他</t>
  </si>
  <si>
    <t>三、上级补助收入</t>
  </si>
  <si>
    <t>(一)福利彩票公益金</t>
  </si>
  <si>
    <t>（一）福利彩票公益金</t>
  </si>
  <si>
    <t>1、养老服务体系建设</t>
  </si>
  <si>
    <t>鄂财社发[2020]23号</t>
  </si>
  <si>
    <t>2、农村福利院机构建设和维护，实施民办养老机构消防安全达标工程</t>
  </si>
  <si>
    <t>3、购买社会组织、社会工作人才服务项目</t>
  </si>
  <si>
    <t>4、残疾人事业费</t>
  </si>
  <si>
    <t>中央残疾人事业彩票公益金（鄂财社发[2019]66号）44万元；省级残疾人事业彩票公益金（鄂财社发[2020]18号）2万元</t>
  </si>
  <si>
    <t>5、社会救助资金</t>
  </si>
  <si>
    <t>鄂财社发[2019]73号</t>
  </si>
  <si>
    <t>6、经济困难高龄失能老人补贴</t>
  </si>
  <si>
    <t>7、老年福利</t>
  </si>
  <si>
    <t>8、用于社会福利的福利彩票公益金</t>
  </si>
  <si>
    <r>
      <t>鄂财综发[2020]10号2019年四季度及2019年度弃奖6万元，</t>
    </r>
    <r>
      <rPr>
        <sz val="10"/>
        <color indexed="10"/>
        <rFont val="宋体"/>
        <family val="0"/>
      </rPr>
      <t>鄂财综发[2020]22号2020年上半年7万元，2020年三季度预计5万元、鄂财社发［2019］77号8万元</t>
    </r>
  </si>
  <si>
    <t>9、医疗救助补助资金</t>
  </si>
  <si>
    <t>鄂财社发[2020]75号16万元、鄂财社发［2019］88号41万元</t>
  </si>
  <si>
    <t>（二）体育彩票公益金</t>
  </si>
  <si>
    <t>1、援建与维护公共体育场地、设施</t>
  </si>
  <si>
    <t>2、捐赠体育健身器材</t>
  </si>
  <si>
    <t>3、资助或组织开展全民健身活动</t>
  </si>
  <si>
    <t>4、群众性体育赛事活动（政府向社会力量购买公共体育服务项目）</t>
  </si>
  <si>
    <t>5、资助群众体育组织和队伍建设（一、二、三级社会体育指导员培训）（政府向社会力量购买公共体育服务项目）</t>
  </si>
  <si>
    <t>6、资助群众性体育比赛（参加全省、全市群众性比赛活动）（政府向社会力量购买公共体育服务项目）</t>
  </si>
  <si>
    <t>7、资助组织或者举办全区性青少年体育赛事活动（政府向社会力量购买公共体育服务项目）</t>
  </si>
  <si>
    <t>8、资助青少年体育后备人才培养（省青少年体育比赛训练、参赛、补贴、奖励经费及裁判员教练员培训）（部分纳入政府向社会力量购买公共体育服务项目）</t>
  </si>
  <si>
    <t>9、其他体育</t>
  </si>
  <si>
    <t>（三）大型水库移民后期扶持资金</t>
  </si>
  <si>
    <t>1、乡村环境整治（移民村）</t>
  </si>
  <si>
    <t>原迁移民直补311万 ，新增人口项目扶持505万，贫困移民人口273万，现状移民人口538万元，绩效评价422万</t>
  </si>
  <si>
    <t>（四）抗疫特别国债资金</t>
  </si>
  <si>
    <t>1、曾都区疾病预防控制中心新建综合办公楼；新建检验检测中心大楼；购置专用及通用设备以及绿化硬化</t>
  </si>
  <si>
    <t>2、曾都医院生物安全实验室建设</t>
  </si>
  <si>
    <t>3、曾都医院感染性疾病病区改扩建，配备相应设备设施</t>
  </si>
  <si>
    <t>4、曾都医院发热门诊</t>
  </si>
  <si>
    <t>5、曾都区急救中心新建，配备相应设备设施项目</t>
  </si>
  <si>
    <t>6、曾都智慧医疗建设</t>
  </si>
  <si>
    <t>7、曾都区城南新区卫生院新建门诊综合楼、住诊综合楼</t>
  </si>
  <si>
    <t>8、曾都医院传染病经济开发区院区建设项目</t>
  </si>
  <si>
    <t>9、曾都区乡镇（办事处）卫生院发热门诊建设</t>
  </si>
  <si>
    <t>10、曾都区镇村设备购置（巡回车、智能包）</t>
  </si>
  <si>
    <t>四、污水处理费</t>
  </si>
  <si>
    <t xml:space="preserve">  市级资金</t>
  </si>
  <si>
    <t>城北污水处理运行经费</t>
  </si>
  <si>
    <t>五、城市建设配套费</t>
  </si>
  <si>
    <r>
      <t xml:space="preserve">  1</t>
    </r>
    <r>
      <rPr>
        <sz val="10"/>
        <color indexed="8"/>
        <rFont val="宋体"/>
        <family val="0"/>
      </rPr>
      <t>、乡镇</t>
    </r>
  </si>
  <si>
    <r>
      <t>1</t>
    </r>
    <r>
      <rPr>
        <sz val="10"/>
        <color indexed="8"/>
        <rFont val="宋体"/>
        <family val="0"/>
      </rPr>
      <t>、手续费</t>
    </r>
    <r>
      <rPr>
        <sz val="10"/>
        <color indexed="8"/>
        <rFont val="Times New Roman"/>
        <family val="1"/>
      </rPr>
      <t>8%</t>
    </r>
  </si>
  <si>
    <r>
      <t xml:space="preserve">  2</t>
    </r>
    <r>
      <rPr>
        <sz val="10"/>
        <color indexed="8"/>
        <rFont val="宋体"/>
        <family val="0"/>
      </rPr>
      <t>、开发区</t>
    </r>
  </si>
  <si>
    <r>
      <t>2</t>
    </r>
    <r>
      <rPr>
        <sz val="10"/>
        <color indexed="8"/>
        <rFont val="宋体"/>
        <family val="0"/>
      </rPr>
      <t>、公汽补助</t>
    </r>
  </si>
  <si>
    <t>1路公交36万元、9路公交55万元</t>
  </si>
  <si>
    <t>（一）吾悦广场四期</t>
  </si>
  <si>
    <r>
      <t>3</t>
    </r>
    <r>
      <rPr>
        <sz val="10"/>
        <color indexed="8"/>
        <rFont val="宋体"/>
        <family val="0"/>
      </rPr>
      <t>、乡镇污水处理</t>
    </r>
  </si>
  <si>
    <t>运营经费</t>
  </si>
  <si>
    <t>（二）随州市G（2017）53号地块 </t>
  </si>
  <si>
    <r>
      <t>4</t>
    </r>
    <r>
      <rPr>
        <sz val="10"/>
        <color indexed="8"/>
        <rFont val="宋体"/>
        <family val="0"/>
      </rPr>
      <t>、农村垃圾处理</t>
    </r>
  </si>
  <si>
    <t>垃圾清运</t>
  </si>
  <si>
    <t>（三）随州市G（2018）01号地块</t>
  </si>
  <si>
    <t>5、背街小巷保洁</t>
  </si>
  <si>
    <t>市级负担1717.53万元，本级负担327万元</t>
  </si>
  <si>
    <t>（四）零散工业项目办公楼、综合楼</t>
  </si>
  <si>
    <r>
      <t>6</t>
    </r>
    <r>
      <rPr>
        <sz val="10"/>
        <color indexed="8"/>
        <rFont val="宋体"/>
        <family val="0"/>
      </rPr>
      <t>、环卫作业市场化</t>
    </r>
  </si>
  <si>
    <t>开发区</t>
  </si>
  <si>
    <t>（五）其他</t>
  </si>
  <si>
    <r>
      <t>7</t>
    </r>
    <r>
      <rPr>
        <sz val="10"/>
        <color indexed="8"/>
        <rFont val="宋体"/>
        <family val="0"/>
      </rPr>
      <t>、返乡镇</t>
    </r>
  </si>
  <si>
    <r>
      <t>8</t>
    </r>
    <r>
      <rPr>
        <sz val="10"/>
        <rFont val="宋体"/>
        <family val="0"/>
      </rPr>
      <t>、铁路沿线环境整治</t>
    </r>
  </si>
  <si>
    <t>9、其他</t>
  </si>
  <si>
    <t>六、债券转贷收入</t>
  </si>
  <si>
    <t>1、新增专项债券收入</t>
  </si>
  <si>
    <t>1、债券还本支出</t>
  </si>
  <si>
    <t>2、再融资债券收入</t>
  </si>
  <si>
    <t>2、区城投公司用于龚家棚棚改建设项目</t>
  </si>
  <si>
    <t>3、周家寨棚改二期建设项目</t>
  </si>
  <si>
    <t>4、曾都医院用于门诊综合楼建设项目</t>
  </si>
  <si>
    <t>5、市高新区用于淅河卫生院建设项目</t>
  </si>
  <si>
    <t>6、云龙小学建设项目</t>
  </si>
  <si>
    <t>7、大洪山风景区用于中心幼儿园建设项目</t>
  </si>
  <si>
    <t>七、调入资金</t>
  </si>
  <si>
    <t>1、省专款（上年）</t>
  </si>
  <si>
    <t>1、债券付息支出</t>
  </si>
  <si>
    <t>2、国库暂存</t>
  </si>
  <si>
    <t>2、保障房支出</t>
  </si>
  <si>
    <t>3、2019年统筹偿债资金</t>
  </si>
  <si>
    <t>3、债券发行费支出</t>
  </si>
  <si>
    <t>4、上年结转（综合科）</t>
  </si>
  <si>
    <t>5、区城投公司偿还债券利息</t>
  </si>
  <si>
    <t>6、保障房（市级公积金增值收益）</t>
  </si>
  <si>
    <t>附表4</t>
  </si>
  <si>
    <t>2020年区级社会保险基金预算收入调整表</t>
  </si>
  <si>
    <t>编制单位：区财政局</t>
  </si>
  <si>
    <t xml:space="preserve">                               单位：万元</t>
  </si>
  <si>
    <t>调整后预算数</t>
  </si>
  <si>
    <t>区级社会保险基金收入合计</t>
  </si>
  <si>
    <t>一、企业职工基本养老保险基金收入</t>
  </si>
  <si>
    <t>二、机关事业单位基本养老保险基金收入</t>
  </si>
  <si>
    <t>三、城乡居民基本养老保险基金收入</t>
  </si>
  <si>
    <t>四、城镇职工基本医疗保险基金收入</t>
  </si>
  <si>
    <t>五、城乡居民基本医疗保险基金收入</t>
  </si>
  <si>
    <t>六、失业保险基金收入</t>
  </si>
  <si>
    <t>七、工伤保险基金收入</t>
  </si>
  <si>
    <t>2020年区级社会保险基金预算支出调整表</t>
  </si>
  <si>
    <t xml:space="preserve">                单位：万元</t>
  </si>
  <si>
    <t>备 注</t>
  </si>
  <si>
    <t>区本级社会保险基金支出合计</t>
  </si>
  <si>
    <t>一、企业职工基本养老保险基金支出</t>
  </si>
  <si>
    <t>二、机关事业单位基本养老保险基金支出</t>
  </si>
  <si>
    <t>三、城乡居民基本养老保险基金支出</t>
  </si>
  <si>
    <t>四、城镇职工基本医疗保险基金支出</t>
  </si>
  <si>
    <t>五、城乡居民基本医疗保险基金支出</t>
  </si>
  <si>
    <t>六、失业保险基金支出</t>
  </si>
  <si>
    <t>2020年区级社会保险基金结余预算调整表</t>
  </si>
  <si>
    <t xml:space="preserve">               单位：万元</t>
  </si>
  <si>
    <t>项    目</t>
  </si>
  <si>
    <t>本年
收入</t>
  </si>
  <si>
    <t>本年
支出</t>
  </si>
  <si>
    <t>当年
结余</t>
  </si>
  <si>
    <t>区本级社会保险基金合计</t>
  </si>
  <si>
    <t>一、企业职工基本养老保险基金</t>
  </si>
  <si>
    <t>二、机关事业单位基本养老保险基金</t>
  </si>
  <si>
    <t>三、城乡居民基本养老保险基金</t>
  </si>
  <si>
    <t>四、城镇职工基本医疗保险基金</t>
  </si>
  <si>
    <t>五、城乡居民基本医疗保险基金</t>
  </si>
  <si>
    <t>六、失业保险基金</t>
  </si>
  <si>
    <t>七、工伤保险基金</t>
  </si>
  <si>
    <t>附表5</t>
  </si>
  <si>
    <t>2020年区级国有资本经营预算收入调整表</t>
  </si>
  <si>
    <t xml:space="preserve">             单位：万元</t>
  </si>
  <si>
    <t>人大批准数</t>
  </si>
  <si>
    <t xml:space="preserve"> 一、利润收入</t>
  </si>
  <si>
    <t>1、随州市曾都城市开发投资有限公司</t>
  </si>
  <si>
    <t>2、随州市曾都区乡村振兴发展投资有限责任公司</t>
  </si>
  <si>
    <t xml:space="preserve"> 其他</t>
  </si>
  <si>
    <t xml:space="preserve"> 二、股利、股息收入</t>
  </si>
  <si>
    <t>1、湖北武大光子科技有限公司</t>
  </si>
  <si>
    <t>股本收益没有分红，直接注入资本金</t>
  </si>
  <si>
    <t>2、随州市金控集团</t>
  </si>
  <si>
    <t xml:space="preserve"> 三、产权转让收入</t>
  </si>
  <si>
    <t>1、房屋转让收入</t>
  </si>
  <si>
    <t>进出口公司深圳房屋未进行处置，无收入</t>
  </si>
  <si>
    <t xml:space="preserve"> 四、清算收入</t>
  </si>
  <si>
    <t xml:space="preserve"> 五、其他国有资本经营收入</t>
  </si>
  <si>
    <t>按政策房租减免，深圳房屋出租收入5.5万元、国资中心房屋出租收入8万元。</t>
  </si>
  <si>
    <t>区 级 国 有 资 本 经 营 收 入</t>
  </si>
  <si>
    <t>上 年 结 转 收 入</t>
  </si>
  <si>
    <t>收 入 合 计</t>
  </si>
  <si>
    <t>2020年区级国有资本经营预算支出调整表</t>
  </si>
  <si>
    <r>
      <t xml:space="preserve">                                                                                                                              </t>
    </r>
    <r>
      <rPr>
        <sz val="12"/>
        <rFont val="宋体"/>
        <family val="0"/>
      </rPr>
      <t>单位：万元</t>
    </r>
  </si>
  <si>
    <t>项  目</t>
  </si>
  <si>
    <t>一、社会保障和就业支出</t>
  </si>
  <si>
    <t>二、国有资本经营预算支出</t>
  </si>
  <si>
    <t xml:space="preserve"> 国有企业资本金注入</t>
  </si>
  <si>
    <t xml:space="preserve">   公益性设施投资支出</t>
  </si>
  <si>
    <t>用于城投城市综合管网、道路、乡村建设等公共建设</t>
  </si>
  <si>
    <t xml:space="preserve">   认缴市金控集团控股子公司市中小企业担保公司股本金</t>
  </si>
  <si>
    <t>根据随州市政府专题会议精神，要求曾都区认缴股本金</t>
  </si>
  <si>
    <t xml:space="preserve"> 其他国有资本经营预算支出</t>
  </si>
  <si>
    <t xml:space="preserve">   其他国有资本经营预算支出</t>
  </si>
  <si>
    <t>国资监管费用8万元、弥补进出口公司社保基金、不可预见支出等5.5万元</t>
  </si>
  <si>
    <t>三、转移性支出</t>
  </si>
  <si>
    <t xml:space="preserve">    调出资金</t>
  </si>
  <si>
    <t>根据相关规定，从国有资本收入提取，用于弥补社保基金不足。</t>
  </si>
  <si>
    <t>区 级 国 有 资 本 经 营 支 出</t>
  </si>
  <si>
    <t>结 转 下 年 支 出</t>
  </si>
  <si>
    <t>用于下年认缴市金控集团控股子公司市中小企业担保公司股本金</t>
  </si>
  <si>
    <t>支出合计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</si>
</sst>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_ "/>
    <numFmt numFmtId="180" formatCode="&quot;¥&quot;* _-#,##0;&quot;¥&quot;* \-#,##0;&quot;¥&quot;* _-&quot;-&quot;;@"/>
    <numFmt numFmtId="181" formatCode="0.00_ "/>
    <numFmt numFmtId="182" formatCode="_ * #,##0_ ;_ * \-#,##0_ ;_ * \-_ ;_ @_ "/>
  </numFmts>
  <fonts count="88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20"/>
      <name val="黑体"/>
      <family val="3"/>
    </font>
    <font>
      <b/>
      <sz val="12"/>
      <color indexed="8"/>
      <name val="黑体"/>
      <family val="3"/>
    </font>
    <font>
      <b/>
      <sz val="12"/>
      <name val="黑体"/>
      <family val="3"/>
    </font>
    <font>
      <sz val="10"/>
      <name val="宋体"/>
      <family val="0"/>
    </font>
    <font>
      <sz val="10"/>
      <name val="仿宋_GB2312"/>
      <family val="3"/>
    </font>
    <font>
      <b/>
      <sz val="20"/>
      <name val="方正小标宋简体"/>
      <family val="0"/>
    </font>
    <font>
      <sz val="12"/>
      <name val="仿宋_GB2312"/>
      <family val="3"/>
    </font>
    <font>
      <sz val="14"/>
      <name val="仿宋_GB2312"/>
      <family val="3"/>
    </font>
    <font>
      <b/>
      <sz val="11"/>
      <name val="宋体"/>
      <family val="0"/>
    </font>
    <font>
      <b/>
      <sz val="12"/>
      <name val="宋体"/>
      <family val="0"/>
    </font>
    <font>
      <sz val="11"/>
      <name val="Times New Roman"/>
      <family val="1"/>
    </font>
    <font>
      <b/>
      <sz val="20"/>
      <color indexed="8"/>
      <name val="方正小标宋简体"/>
      <family val="0"/>
    </font>
    <font>
      <b/>
      <sz val="10"/>
      <name val="宋体"/>
      <family val="0"/>
    </font>
    <font>
      <sz val="11"/>
      <name val="仿宋_GB2312"/>
      <family val="3"/>
    </font>
    <font>
      <sz val="10"/>
      <color indexed="8"/>
      <name val="Times New Roman"/>
      <family val="1"/>
    </font>
    <font>
      <b/>
      <sz val="10"/>
      <color indexed="8"/>
      <name val="宋体"/>
      <family val="0"/>
    </font>
    <font>
      <sz val="10"/>
      <name val="方正书宋简体"/>
      <family val="0"/>
    </font>
    <font>
      <b/>
      <sz val="10"/>
      <color indexed="8"/>
      <name val="Times New Roman"/>
      <family val="1"/>
    </font>
    <font>
      <sz val="10"/>
      <color indexed="8"/>
      <name val="方正书宋简体"/>
      <family val="0"/>
    </font>
    <font>
      <sz val="10"/>
      <color indexed="8"/>
      <name val="宋体"/>
      <family val="0"/>
    </font>
    <font>
      <sz val="10"/>
      <color indexed="10"/>
      <name val="Times New Roman"/>
      <family val="1"/>
    </font>
    <font>
      <sz val="10"/>
      <color indexed="10"/>
      <name val="宋体"/>
      <family val="0"/>
    </font>
    <font>
      <sz val="10"/>
      <color indexed="8"/>
      <name val="仿宋_GB2312"/>
      <family val="3"/>
    </font>
    <font>
      <b/>
      <sz val="16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20"/>
      <name val="黑体"/>
      <family val="3"/>
    </font>
    <font>
      <sz val="10"/>
      <name val="黑体"/>
      <family val="3"/>
    </font>
    <font>
      <b/>
      <sz val="10"/>
      <name val="黑体"/>
      <family val="3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20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20"/>
      <color indexed="8"/>
      <name val="Calibri"/>
      <family val="0"/>
    </font>
    <font>
      <sz val="12"/>
      <name val="Calibri"/>
      <family val="0"/>
    </font>
    <font>
      <b/>
      <sz val="12"/>
      <name val="Calibri Light"/>
      <family val="0"/>
    </font>
    <font>
      <b/>
      <sz val="12"/>
      <color indexed="8"/>
      <name val="Calibri Light"/>
      <family val="0"/>
    </font>
    <font>
      <sz val="12"/>
      <color indexed="8"/>
      <name val="Calibri Light"/>
      <family val="0"/>
    </font>
    <font>
      <b/>
      <sz val="12"/>
      <color indexed="8"/>
      <name val="Calibri"/>
      <family val="0"/>
    </font>
    <font>
      <sz val="12"/>
      <color indexed="8"/>
      <name val="Calibri"/>
      <family val="0"/>
    </font>
    <font>
      <sz val="12"/>
      <color rgb="FF000000"/>
      <name val="Calibri"/>
      <family val="0"/>
    </font>
    <font>
      <b/>
      <sz val="12"/>
      <color rgb="FF000000"/>
      <name val="黑体"/>
      <family val="3"/>
    </font>
    <font>
      <b/>
      <sz val="10"/>
      <color rgb="FF000000"/>
      <name val="宋体"/>
      <family val="0"/>
    </font>
    <font>
      <sz val="10"/>
      <color rgb="FF000000"/>
      <name val="宋体"/>
      <family val="0"/>
    </font>
    <font>
      <b/>
      <sz val="2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1" applyNumberFormat="0" applyFill="0" applyAlignment="0" applyProtection="0"/>
    <xf numFmtId="0" fontId="61" fillId="0" borderId="1" applyNumberFormat="0" applyFill="0" applyAlignment="0" applyProtection="0"/>
    <xf numFmtId="0" fontId="62" fillId="0" borderId="2" applyNumberFormat="0" applyFill="0" applyAlignment="0" applyProtection="0"/>
    <xf numFmtId="0" fontId="62" fillId="0" borderId="0" applyNumberFormat="0" applyFill="0" applyBorder="0" applyAlignment="0" applyProtection="0"/>
    <xf numFmtId="0" fontId="63" fillId="20" borderId="0" applyNumberFormat="0" applyBorder="0" applyAlignment="0" applyProtection="0"/>
    <xf numFmtId="0" fontId="31" fillId="0" borderId="0">
      <alignment/>
      <protection/>
    </xf>
    <xf numFmtId="0" fontId="0" fillId="0" borderId="0">
      <alignment vertical="center"/>
      <protection/>
    </xf>
    <xf numFmtId="0" fontId="64" fillId="0" borderId="0" applyNumberFormat="0" applyFill="0" applyBorder="0" applyAlignment="0" applyProtection="0"/>
    <xf numFmtId="0" fontId="65" fillId="21" borderId="0" applyNumberFormat="0" applyBorder="0" applyAlignment="0" applyProtection="0"/>
    <xf numFmtId="0" fontId="6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22" borderId="4" applyNumberFormat="0" applyAlignment="0" applyProtection="0"/>
    <xf numFmtId="0" fontId="68" fillId="23" borderId="5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24" borderId="0" applyNumberFormat="0" applyBorder="0" applyAlignment="0" applyProtection="0"/>
    <xf numFmtId="0" fontId="73" fillId="22" borderId="7" applyNumberFormat="0" applyAlignment="0" applyProtection="0"/>
    <xf numFmtId="0" fontId="74" fillId="25" borderId="4" applyNumberFormat="0" applyAlignment="0" applyProtection="0"/>
    <xf numFmtId="0" fontId="75" fillId="0" borderId="0" applyNumberFormat="0" applyFill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76" fillId="32" borderId="8" applyNumberFormat="0" applyFont="0" applyAlignment="0" applyProtection="0"/>
  </cellStyleXfs>
  <cellXfs count="224">
    <xf numFmtId="0" fontId="0" fillId="0" borderId="0" xfId="0" applyAlignment="1">
      <alignment vertical="center"/>
    </xf>
    <xf numFmtId="0" fontId="2" fillId="0" borderId="0" xfId="41" applyFont="1">
      <alignment vertical="center"/>
      <protection/>
    </xf>
    <xf numFmtId="0" fontId="3" fillId="0" borderId="0" xfId="41" applyFont="1">
      <alignment vertical="center"/>
      <protection/>
    </xf>
    <xf numFmtId="0" fontId="4" fillId="0" borderId="0" xfId="41" applyFont="1" applyAlignment="1">
      <alignment horizontal="center" vertical="center"/>
      <protection/>
    </xf>
    <xf numFmtId="0" fontId="5" fillId="0" borderId="0" xfId="41" applyFont="1">
      <alignment vertical="center"/>
      <protection/>
    </xf>
    <xf numFmtId="0" fontId="3" fillId="0" borderId="0" xfId="41" applyFont="1" applyAlignment="1">
      <alignment horizontal="center" vertical="center"/>
      <protection/>
    </xf>
    <xf numFmtId="0" fontId="2" fillId="0" borderId="0" xfId="0" applyFont="1" applyFill="1" applyAlignment="1">
      <alignment/>
    </xf>
    <xf numFmtId="0" fontId="0" fillId="0" borderId="0" xfId="41" applyFont="1">
      <alignment vertical="center"/>
      <protection/>
    </xf>
    <xf numFmtId="0" fontId="2" fillId="0" borderId="0" xfId="41" applyFont="1" applyAlignment="1">
      <alignment horizontal="center" vertical="center"/>
      <protection/>
    </xf>
    <xf numFmtId="0" fontId="77" fillId="0" borderId="0" xfId="41" applyFont="1">
      <alignment vertical="center"/>
      <protection/>
    </xf>
    <xf numFmtId="0" fontId="77" fillId="0" borderId="9" xfId="41" applyFont="1" applyBorder="1" applyAlignment="1">
      <alignment horizontal="center" vertical="center"/>
      <protection/>
    </xf>
    <xf numFmtId="0" fontId="77" fillId="0" borderId="0" xfId="41" applyFont="1" applyBorder="1" applyAlignment="1">
      <alignment horizontal="center" vertical="center"/>
      <protection/>
    </xf>
    <xf numFmtId="0" fontId="77" fillId="0" borderId="0" xfId="41" applyFont="1" applyAlignment="1">
      <alignment horizontal="right"/>
      <protection/>
    </xf>
    <xf numFmtId="0" fontId="8" fillId="0" borderId="10" xfId="41" applyFont="1" applyBorder="1" applyAlignment="1">
      <alignment horizontal="center" vertical="center"/>
      <protection/>
    </xf>
    <xf numFmtId="49" fontId="8" fillId="0" borderId="10" xfId="40" applyNumberFormat="1" applyFont="1" applyFill="1" applyBorder="1" applyAlignment="1" applyProtection="1">
      <alignment horizontal="left" vertical="center"/>
      <protection/>
    </xf>
    <xf numFmtId="176" fontId="78" fillId="0" borderId="0" xfId="41" applyNumberFormat="1" applyFont="1" applyAlignment="1">
      <alignment horizontal="center" vertical="center"/>
      <protection/>
    </xf>
    <xf numFmtId="176" fontId="78" fillId="0" borderId="10" xfId="41" applyNumberFormat="1" applyFont="1" applyBorder="1" applyAlignment="1">
      <alignment horizontal="center" vertical="center"/>
      <protection/>
    </xf>
    <xf numFmtId="0" fontId="77" fillId="0" borderId="10" xfId="41" applyFont="1" applyBorder="1">
      <alignment vertical="center"/>
      <protection/>
    </xf>
    <xf numFmtId="176" fontId="79" fillId="0" borderId="10" xfId="41" applyNumberFormat="1" applyFont="1" applyFill="1" applyBorder="1" applyAlignment="1">
      <alignment horizontal="center" vertical="center"/>
      <protection/>
    </xf>
    <xf numFmtId="177" fontId="79" fillId="0" borderId="10" xfId="41" applyNumberFormat="1" applyFont="1" applyFill="1" applyBorder="1" applyAlignment="1">
      <alignment horizontal="center" vertical="center"/>
      <protection/>
    </xf>
    <xf numFmtId="49" fontId="77" fillId="0" borderId="10" xfId="40" applyNumberFormat="1" applyFont="1" applyFill="1" applyBorder="1" applyAlignment="1" applyProtection="1">
      <alignment horizontal="left" vertical="center" indent="1"/>
      <protection/>
    </xf>
    <xf numFmtId="176" fontId="80" fillId="0" borderId="10" xfId="41" applyNumberFormat="1" applyFont="1" applyFill="1" applyBorder="1" applyAlignment="1">
      <alignment horizontal="center" vertical="center"/>
      <protection/>
    </xf>
    <xf numFmtId="0" fontId="77" fillId="0" borderId="10" xfId="41" applyFont="1" applyBorder="1" applyAlignment="1">
      <alignment vertical="center" wrapText="1"/>
      <protection/>
    </xf>
    <xf numFmtId="49" fontId="77" fillId="0" borderId="10" xfId="40" applyNumberFormat="1" applyFont="1" applyFill="1" applyBorder="1" applyAlignment="1" applyProtection="1">
      <alignment horizontal="left" vertical="center" wrapText="1" indent="1"/>
      <protection/>
    </xf>
    <xf numFmtId="178" fontId="81" fillId="0" borderId="10" xfId="41" applyNumberFormat="1" applyFont="1" applyFill="1" applyBorder="1" applyAlignment="1">
      <alignment horizontal="center" vertical="center"/>
      <protection/>
    </xf>
    <xf numFmtId="178" fontId="82" fillId="0" borderId="10" xfId="41" applyNumberFormat="1" applyFont="1" applyFill="1" applyBorder="1" applyAlignment="1">
      <alignment horizontal="center" vertical="center"/>
      <protection/>
    </xf>
    <xf numFmtId="49" fontId="77" fillId="0" borderId="10" xfId="40" applyNumberFormat="1" applyFont="1" applyFill="1" applyBorder="1" applyAlignment="1" applyProtection="1">
      <alignment horizontal="left" vertical="center"/>
      <protection/>
    </xf>
    <xf numFmtId="176" fontId="83" fillId="0" borderId="10" xfId="41" applyNumberFormat="1" applyFont="1" applyFill="1" applyBorder="1" applyAlignment="1">
      <alignment horizontal="left" vertical="center"/>
      <protection/>
    </xf>
    <xf numFmtId="176" fontId="82" fillId="0" borderId="10" xfId="41" applyNumberFormat="1" applyFont="1" applyFill="1" applyBorder="1" applyAlignment="1">
      <alignment horizontal="left" vertical="center"/>
      <protection/>
    </xf>
    <xf numFmtId="0" fontId="5" fillId="0" borderId="0" xfId="41" applyFont="1" applyAlignment="1">
      <alignment horizontal="center" vertical="center"/>
      <protection/>
    </xf>
    <xf numFmtId="0" fontId="0" fillId="0" borderId="0" xfId="41">
      <alignment vertical="center"/>
      <protection/>
    </xf>
    <xf numFmtId="0" fontId="9" fillId="0" borderId="0" xfId="41" applyFont="1">
      <alignment vertical="center"/>
      <protection/>
    </xf>
    <xf numFmtId="0" fontId="0" fillId="0" borderId="0" xfId="41" applyAlignment="1">
      <alignment horizontal="center" vertical="center"/>
      <protection/>
    </xf>
    <xf numFmtId="0" fontId="77" fillId="0" borderId="9" xfId="41" applyFont="1" applyBorder="1" applyAlignment="1">
      <alignment horizontal="left" vertical="center"/>
      <protection/>
    </xf>
    <xf numFmtId="0" fontId="81" fillId="0" borderId="10" xfId="41" applyNumberFormat="1" applyFont="1" applyFill="1" applyBorder="1" applyAlignment="1">
      <alignment horizontal="center" vertical="center"/>
      <protection/>
    </xf>
    <xf numFmtId="179" fontId="77" fillId="0" borderId="10" xfId="41" applyNumberFormat="1" applyFont="1" applyBorder="1" applyAlignment="1">
      <alignment horizontal="left" vertical="center"/>
      <protection/>
    </xf>
    <xf numFmtId="0" fontId="77" fillId="0" borderId="10" xfId="0" applyFont="1" applyFill="1" applyBorder="1" applyAlignment="1">
      <alignment horizontal="justify" vertical="center"/>
    </xf>
    <xf numFmtId="179" fontId="82" fillId="0" borderId="10" xfId="41" applyNumberFormat="1" applyFont="1" applyFill="1" applyBorder="1" applyAlignment="1">
      <alignment horizontal="center" vertical="center"/>
      <protection/>
    </xf>
    <xf numFmtId="0" fontId="77" fillId="0" borderId="10" xfId="0" applyFont="1" applyFill="1" applyBorder="1" applyAlignment="1">
      <alignment horizontal="center" vertical="center"/>
    </xf>
    <xf numFmtId="0" fontId="77" fillId="0" borderId="10" xfId="0" applyFont="1" applyFill="1" applyBorder="1" applyAlignment="1">
      <alignment horizontal="center" wrapText="1"/>
    </xf>
    <xf numFmtId="0" fontId="77" fillId="0" borderId="10" xfId="0" applyFont="1" applyFill="1" applyBorder="1" applyAlignment="1">
      <alignment horizontal="justify" wrapText="1"/>
    </xf>
    <xf numFmtId="179" fontId="81" fillId="0" borderId="10" xfId="41" applyNumberFormat="1" applyFont="1" applyFill="1" applyBorder="1" applyAlignment="1">
      <alignment horizontal="center" vertical="center"/>
      <protection/>
    </xf>
    <xf numFmtId="179" fontId="77" fillId="0" borderId="10" xfId="41" applyNumberFormat="1" applyFont="1" applyBorder="1" applyAlignment="1">
      <alignment horizontal="left" vertical="center" wrapText="1"/>
      <protection/>
    </xf>
    <xf numFmtId="0" fontId="3" fillId="0" borderId="10" xfId="41" applyFont="1" applyBorder="1">
      <alignment vertical="center"/>
      <protection/>
    </xf>
    <xf numFmtId="176" fontId="84" fillId="0" borderId="10" xfId="41" applyNumberFormat="1" applyFont="1" applyFill="1" applyBorder="1" applyAlignment="1">
      <alignment horizontal="left" vertical="center"/>
      <protection/>
    </xf>
    <xf numFmtId="176" fontId="7" fillId="0" borderId="10" xfId="41" applyNumberFormat="1" applyFont="1" applyFill="1" applyBorder="1" applyAlignment="1">
      <alignment horizontal="left" vertical="center"/>
      <protection/>
    </xf>
    <xf numFmtId="0" fontId="82" fillId="0" borderId="10" xfId="41" applyNumberFormat="1" applyFont="1" applyFill="1" applyBorder="1" applyAlignment="1">
      <alignment horizontal="center" vertical="center"/>
      <protection/>
    </xf>
    <xf numFmtId="176" fontId="7" fillId="0" borderId="10" xfId="41" applyNumberFormat="1" applyFont="1" applyFill="1" applyBorder="1" applyAlignment="1">
      <alignment horizontal="center" vertical="center"/>
      <protection/>
    </xf>
    <xf numFmtId="0" fontId="9" fillId="0" borderId="0" xfId="41" applyFont="1" applyAlignment="1">
      <alignment horizontal="center" vertical="center"/>
      <protection/>
    </xf>
    <xf numFmtId="0" fontId="0" fillId="0" borderId="0" xfId="41" applyFont="1" applyAlignment="1">
      <alignment horizontal="center" vertical="center"/>
      <protection/>
    </xf>
    <xf numFmtId="0" fontId="2" fillId="0" borderId="0" xfId="0" applyFont="1" applyFill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justify" vertical="center"/>
    </xf>
    <xf numFmtId="179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179" fontId="12" fillId="0" borderId="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left" vertical="center" wrapText="1"/>
    </xf>
    <xf numFmtId="179" fontId="15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179" fontId="0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17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79" fontId="16" fillId="0" borderId="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vertical="center"/>
    </xf>
    <xf numFmtId="179" fontId="18" fillId="0" borderId="10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179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79" fontId="3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9" fontId="16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179" fontId="19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 wrapText="1"/>
    </xf>
    <xf numFmtId="179" fontId="14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18" fillId="0" borderId="10" xfId="0" applyFont="1" applyFill="1" applyBorder="1" applyAlignment="1">
      <alignment vertical="center"/>
    </xf>
    <xf numFmtId="0" fontId="18" fillId="0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left" vertical="center" wrapText="1"/>
    </xf>
    <xf numFmtId="179" fontId="3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0" fontId="10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8" fillId="0" borderId="10" xfId="0" applyFont="1" applyFill="1" applyBorder="1" applyAlignment="1">
      <alignment horizontal="center" vertical="center" wrapText="1"/>
    </xf>
    <xf numFmtId="181" fontId="18" fillId="0" borderId="10" xfId="0" applyNumberFormat="1" applyFont="1" applyFill="1" applyBorder="1" applyAlignment="1">
      <alignment horizontal="center" vertical="center" wrapText="1"/>
    </xf>
    <xf numFmtId="181" fontId="18" fillId="0" borderId="1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179" fontId="4" fillId="0" borderId="10" xfId="0" applyNumberFormat="1" applyFont="1" applyFill="1" applyBorder="1" applyAlignment="1">
      <alignment horizontal="center" vertical="center" wrapText="1"/>
    </xf>
    <xf numFmtId="179" fontId="21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vertical="center"/>
    </xf>
    <xf numFmtId="182" fontId="10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25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85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vertical="center"/>
    </xf>
    <xf numFmtId="0" fontId="28" fillId="0" borderId="1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right" vertical="center" wrapText="1"/>
    </xf>
    <xf numFmtId="0" fontId="9" fillId="0" borderId="10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right" vertical="center"/>
    </xf>
    <xf numFmtId="0" fontId="25" fillId="0" borderId="10" xfId="0" applyFont="1" applyFill="1" applyBorder="1" applyAlignment="1">
      <alignment horizontal="left" vertical="center"/>
    </xf>
    <xf numFmtId="0" fontId="86" fillId="0" borderId="10" xfId="0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179" fontId="5" fillId="0" borderId="10" xfId="0" applyNumberFormat="1" applyFont="1" applyFill="1" applyBorder="1" applyAlignment="1">
      <alignment horizontal="center" vertical="center" wrapText="1"/>
    </xf>
    <xf numFmtId="179" fontId="10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horizontal="left" vertical="center" wrapText="1"/>
    </xf>
    <xf numFmtId="0" fontId="26" fillId="0" borderId="0" xfId="0" applyFont="1" applyFill="1" applyAlignment="1">
      <alignment horizontal="center" vertical="center" wrapText="1"/>
    </xf>
    <xf numFmtId="0" fontId="27" fillId="0" borderId="10" xfId="0" applyFont="1" applyFill="1" applyBorder="1" applyAlignment="1">
      <alignment vertical="center" wrapText="1"/>
    </xf>
    <xf numFmtId="0" fontId="27" fillId="0" borderId="0" xfId="0" applyFont="1" applyFill="1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179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179" fontId="18" fillId="0" borderId="10" xfId="0" applyNumberFormat="1" applyFont="1" applyFill="1" applyBorder="1" applyAlignment="1">
      <alignment horizontal="center" vertical="center" wrapText="1"/>
    </xf>
    <xf numFmtId="179" fontId="9" fillId="0" borderId="10" xfId="0" applyNumberFormat="1" applyFont="1" applyFill="1" applyBorder="1" applyAlignment="1">
      <alignment horizontal="center" vertical="center" wrapText="1"/>
    </xf>
    <xf numFmtId="179" fontId="9" fillId="0" borderId="12" xfId="0" applyNumberFormat="1" applyFont="1" applyFill="1" applyBorder="1" applyAlignment="1">
      <alignment horizontal="center" vertical="center" wrapText="1"/>
    </xf>
    <xf numFmtId="181" fontId="9" fillId="0" borderId="0" xfId="0" applyNumberFormat="1" applyFont="1" applyFill="1" applyBorder="1" applyAlignment="1">
      <alignment vertical="center"/>
    </xf>
    <xf numFmtId="181" fontId="18" fillId="0" borderId="0" xfId="0" applyNumberFormat="1" applyFont="1" applyFill="1" applyBorder="1" applyAlignment="1">
      <alignment vertical="center"/>
    </xf>
    <xf numFmtId="181" fontId="9" fillId="0" borderId="0" xfId="0" applyNumberFormat="1" applyFont="1" applyFill="1" applyBorder="1" applyAlignment="1">
      <alignment horizontal="center" vertical="center"/>
    </xf>
    <xf numFmtId="181" fontId="18" fillId="0" borderId="10" xfId="0" applyNumberFormat="1" applyFont="1" applyFill="1" applyBorder="1" applyAlignment="1">
      <alignment vertical="center"/>
    </xf>
    <xf numFmtId="181" fontId="18" fillId="0" borderId="10" xfId="0" applyNumberFormat="1" applyFont="1" applyFill="1" applyBorder="1" applyAlignment="1">
      <alignment vertical="center" wrapText="1"/>
    </xf>
    <xf numFmtId="181" fontId="18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vertical="center" wrapText="1"/>
    </xf>
    <xf numFmtId="181" fontId="18" fillId="0" borderId="10" xfId="0" applyNumberFormat="1" applyFont="1" applyFill="1" applyBorder="1" applyAlignment="1">
      <alignment horizontal="left" vertical="center" wrapText="1"/>
    </xf>
    <xf numFmtId="181" fontId="34" fillId="0" borderId="10" xfId="0" applyNumberFormat="1" applyFont="1" applyFill="1" applyBorder="1" applyAlignment="1">
      <alignment vertical="center" wrapText="1"/>
    </xf>
    <xf numFmtId="179" fontId="18" fillId="0" borderId="10" xfId="0" applyNumberFormat="1" applyFont="1" applyFill="1" applyBorder="1" applyAlignment="1">
      <alignment vertical="center" wrapText="1"/>
    </xf>
    <xf numFmtId="181" fontId="9" fillId="0" borderId="10" xfId="0" applyNumberFormat="1" applyFont="1" applyFill="1" applyBorder="1" applyAlignment="1">
      <alignment vertical="center"/>
    </xf>
    <xf numFmtId="181" fontId="9" fillId="0" borderId="10" xfId="0" applyNumberFormat="1" applyFont="1" applyFill="1" applyBorder="1" applyAlignment="1">
      <alignment vertical="center" wrapText="1"/>
    </xf>
    <xf numFmtId="181" fontId="9" fillId="0" borderId="0" xfId="0" applyNumberFormat="1" applyFont="1" applyFill="1" applyBorder="1" applyAlignment="1">
      <alignment horizontal="center" vertical="center" wrapText="1"/>
    </xf>
    <xf numFmtId="181" fontId="33" fillId="0" borderId="10" xfId="0" applyNumberFormat="1" applyFont="1" applyFill="1" applyBorder="1" applyAlignment="1">
      <alignment horizontal="left" vertical="center" wrapText="1"/>
    </xf>
    <xf numFmtId="179" fontId="18" fillId="0" borderId="12" xfId="0" applyNumberFormat="1" applyFont="1" applyFill="1" applyBorder="1" applyAlignment="1">
      <alignment horizontal="center" vertical="center" wrapText="1"/>
    </xf>
    <xf numFmtId="181" fontId="32" fillId="0" borderId="0" xfId="0" applyNumberFormat="1" applyFont="1" applyFill="1" applyBorder="1" applyAlignment="1">
      <alignment horizontal="center" vertical="center"/>
    </xf>
    <xf numFmtId="181" fontId="9" fillId="0" borderId="0" xfId="0" applyNumberFormat="1" applyFont="1" applyFill="1" applyBorder="1" applyAlignment="1">
      <alignment horizontal="right" vertical="center"/>
    </xf>
    <xf numFmtId="181" fontId="33" fillId="0" borderId="10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179" fontId="19" fillId="0" borderId="0" xfId="0" applyNumberFormat="1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right" vertical="center" wrapText="1"/>
    </xf>
    <xf numFmtId="179" fontId="13" fillId="0" borderId="9" xfId="0" applyNumberFormat="1" applyFont="1" applyFill="1" applyBorder="1" applyAlignment="1">
      <alignment horizontal="right" vertical="center" wrapText="1"/>
    </xf>
    <xf numFmtId="0" fontId="13" fillId="0" borderId="9" xfId="0" applyFont="1" applyFill="1" applyBorder="1" applyAlignment="1">
      <alignment horizontal="right" vertical="center" wrapText="1"/>
    </xf>
    <xf numFmtId="179" fontId="13" fillId="0" borderId="9" xfId="46" applyNumberFormat="1" applyFont="1" applyBorder="1" applyAlignment="1">
      <alignment horizontal="right" vertical="center"/>
    </xf>
    <xf numFmtId="180" fontId="13" fillId="0" borderId="9" xfId="46" applyNumberFormat="1" applyFont="1" applyBorder="1" applyAlignment="1">
      <alignment horizontal="left" vertical="center"/>
    </xf>
    <xf numFmtId="0" fontId="87" fillId="0" borderId="0" xfId="41" applyFont="1" applyBorder="1" applyAlignment="1">
      <alignment horizontal="center" vertical="center"/>
      <protection/>
    </xf>
    <xf numFmtId="0" fontId="77" fillId="0" borderId="9" xfId="41" applyFont="1" applyBorder="1" applyAlignment="1">
      <alignment horizontal="right" vertical="center"/>
      <protection/>
    </xf>
    <xf numFmtId="176" fontId="7" fillId="0" borderId="12" xfId="41" applyNumberFormat="1" applyFont="1" applyFill="1" applyBorder="1" applyAlignment="1">
      <alignment horizontal="center" vertical="center" wrapText="1"/>
      <protection/>
    </xf>
    <xf numFmtId="176" fontId="7" fillId="0" borderId="13" xfId="41" applyNumberFormat="1" applyFont="1" applyFill="1" applyBorder="1" applyAlignment="1">
      <alignment horizontal="center" vertical="center" wrapText="1"/>
      <protection/>
    </xf>
    <xf numFmtId="0" fontId="8" fillId="0" borderId="12" xfId="41" applyFont="1" applyBorder="1" applyAlignment="1">
      <alignment horizontal="center" vertical="center"/>
      <protection/>
    </xf>
    <xf numFmtId="0" fontId="8" fillId="0" borderId="13" xfId="41" applyFont="1" applyBorder="1" applyAlignment="1">
      <alignment horizontal="center" vertical="center"/>
      <protection/>
    </xf>
    <xf numFmtId="0" fontId="6" fillId="0" borderId="0" xfId="41" applyFont="1" applyAlignment="1">
      <alignment horizontal="center" vertical="center"/>
      <protection/>
    </xf>
    <xf numFmtId="176" fontId="7" fillId="0" borderId="10" xfId="41" applyNumberFormat="1" applyFont="1" applyFill="1" applyBorder="1" applyAlignment="1">
      <alignment horizontal="center" vertical="center" wrapText="1"/>
      <protection/>
    </xf>
    <xf numFmtId="0" fontId="9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 wrapText="1"/>
    </xf>
    <xf numFmtId="179" fontId="9" fillId="33" borderId="0" xfId="0" applyNumberFormat="1" applyFont="1" applyFill="1" applyBorder="1" applyAlignment="1">
      <alignment horizontal="center" vertical="center"/>
    </xf>
    <xf numFmtId="0" fontId="29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 wrapText="1"/>
    </xf>
    <xf numFmtId="0" fontId="18" fillId="33" borderId="12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13" xfId="0" applyFont="1" applyFill="1" applyBorder="1" applyAlignment="1">
      <alignment horizontal="center" vertical="center" wrapText="1"/>
    </xf>
    <xf numFmtId="0" fontId="30" fillId="33" borderId="13" xfId="0" applyFont="1" applyFill="1" applyBorder="1" applyAlignment="1">
      <alignment horizontal="center" vertical="center" wrapText="1"/>
    </xf>
    <xf numFmtId="179" fontId="18" fillId="33" borderId="13" xfId="0" applyNumberFormat="1" applyFont="1" applyFill="1" applyBorder="1" applyAlignment="1">
      <alignment horizontal="center" vertical="center" wrapText="1"/>
    </xf>
    <xf numFmtId="179" fontId="18" fillId="33" borderId="10" xfId="0" applyNumberFormat="1" applyFont="1" applyFill="1" applyBorder="1" applyAlignment="1">
      <alignment horizontal="center" vertical="center" wrapText="1"/>
    </xf>
    <xf numFmtId="49" fontId="31" fillId="33" borderId="10" xfId="0" applyNumberFormat="1" applyFont="1" applyFill="1" applyBorder="1" applyAlignment="1">
      <alignment horizontal="left" vertical="center"/>
    </xf>
    <xf numFmtId="181" fontId="30" fillId="33" borderId="10" xfId="0" applyNumberFormat="1" applyFont="1" applyFill="1" applyBorder="1" applyAlignment="1">
      <alignment horizontal="center" vertical="center" wrapText="1"/>
    </xf>
    <xf numFmtId="49" fontId="30" fillId="33" borderId="10" xfId="0" applyNumberFormat="1" applyFont="1" applyFill="1" applyBorder="1" applyAlignment="1">
      <alignment horizontal="left" vertical="center"/>
    </xf>
    <xf numFmtId="181" fontId="30" fillId="33" borderId="10" xfId="0" applyNumberFormat="1" applyFont="1" applyFill="1" applyBorder="1" applyAlignment="1">
      <alignment horizontal="left" vertical="center" wrapText="1"/>
    </xf>
    <xf numFmtId="181" fontId="31" fillId="33" borderId="10" xfId="0" applyNumberFormat="1" applyFont="1" applyFill="1" applyBorder="1" applyAlignment="1">
      <alignment horizontal="left" vertical="center" wrapText="1"/>
    </xf>
    <xf numFmtId="179" fontId="9" fillId="33" borderId="10" xfId="0" applyNumberFormat="1" applyFont="1" applyFill="1" applyBorder="1" applyAlignment="1">
      <alignment horizontal="center" vertical="center" wrapText="1"/>
    </xf>
    <xf numFmtId="49" fontId="31" fillId="33" borderId="12" xfId="0" applyNumberFormat="1" applyFont="1" applyFill="1" applyBorder="1" applyAlignment="1">
      <alignment horizontal="left" vertical="center"/>
    </xf>
    <xf numFmtId="181" fontId="31" fillId="33" borderId="12" xfId="0" applyNumberFormat="1" applyFont="1" applyFill="1" applyBorder="1" applyAlignment="1">
      <alignment horizontal="left" vertical="center" wrapText="1"/>
    </xf>
    <xf numFmtId="179" fontId="9" fillId="33" borderId="12" xfId="0" applyNumberFormat="1" applyFont="1" applyFill="1" applyBorder="1" applyAlignment="1">
      <alignment horizontal="center" vertical="center" wrapText="1"/>
    </xf>
    <xf numFmtId="0" fontId="31" fillId="33" borderId="10" xfId="0" applyFont="1" applyFill="1" applyBorder="1" applyAlignment="1">
      <alignment vertical="center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常规_2016年省级国有资本经营支出预算表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SheetLayoutView="100" zoomScalePageLayoutView="0" workbookViewId="0" topLeftCell="A4">
      <selection activeCell="M8" sqref="M8"/>
    </sheetView>
  </sheetViews>
  <sheetFormatPr defaultColWidth="9.00390625" defaultRowHeight="14.25"/>
  <cols>
    <col min="1" max="1" width="23.25390625" style="166" customWidth="1"/>
    <col min="2" max="2" width="10.375" style="166" customWidth="1"/>
    <col min="3" max="3" width="10.75390625" style="166" customWidth="1"/>
    <col min="4" max="4" width="9.625" style="166" customWidth="1"/>
    <col min="5" max="5" width="9.75390625" style="166" customWidth="1"/>
    <col min="6" max="6" width="21.375" style="166" customWidth="1"/>
    <col min="7" max="7" width="11.50390625" style="168" customWidth="1"/>
    <col min="8" max="8" width="10.625" style="168" customWidth="1"/>
    <col min="9" max="9" width="9.50390625" style="166" customWidth="1"/>
    <col min="10" max="10" width="10.25390625" style="166" customWidth="1"/>
    <col min="11" max="16384" width="9.00390625" style="166" customWidth="1"/>
  </cols>
  <sheetData>
    <row r="1" ht="15" customHeight="1">
      <c r="A1" s="166" t="s">
        <v>0</v>
      </c>
    </row>
    <row r="2" spans="1:10" ht="24" customHeight="1">
      <c r="A2" s="181" t="s">
        <v>1</v>
      </c>
      <c r="B2" s="181"/>
      <c r="C2" s="181"/>
      <c r="D2" s="181"/>
      <c r="E2" s="181"/>
      <c r="F2" s="181"/>
      <c r="G2" s="181"/>
      <c r="H2" s="181"/>
      <c r="I2" s="181"/>
      <c r="J2" s="181"/>
    </row>
    <row r="3" spans="9:10" ht="13.5" customHeight="1">
      <c r="I3" s="182" t="s">
        <v>2</v>
      </c>
      <c r="J3" s="182"/>
    </row>
    <row r="4" spans="1:10" ht="21" customHeight="1">
      <c r="A4" s="183" t="s">
        <v>3</v>
      </c>
      <c r="B4" s="183"/>
      <c r="C4" s="183"/>
      <c r="D4" s="183"/>
      <c r="E4" s="183"/>
      <c r="F4" s="183" t="s">
        <v>4</v>
      </c>
      <c r="G4" s="183"/>
      <c r="H4" s="183"/>
      <c r="I4" s="183"/>
      <c r="J4" s="183"/>
    </row>
    <row r="5" spans="1:10" ht="30" customHeight="1">
      <c r="A5" s="169" t="s">
        <v>5</v>
      </c>
      <c r="B5" s="107" t="s">
        <v>6</v>
      </c>
      <c r="C5" s="107" t="s">
        <v>7</v>
      </c>
      <c r="D5" s="107" t="s">
        <v>8</v>
      </c>
      <c r="E5" s="107" t="s">
        <v>9</v>
      </c>
      <c r="F5" s="170" t="s">
        <v>10</v>
      </c>
      <c r="G5" s="107" t="s">
        <v>6</v>
      </c>
      <c r="H5" s="107" t="s">
        <v>7</v>
      </c>
      <c r="I5" s="107" t="s">
        <v>8</v>
      </c>
      <c r="J5" s="107" t="s">
        <v>9</v>
      </c>
    </row>
    <row r="6" spans="1:10" ht="30" customHeight="1">
      <c r="A6" s="171" t="s">
        <v>11</v>
      </c>
      <c r="B6" s="164">
        <f>B7+B10+B15+B18+B19</f>
        <v>410520</v>
      </c>
      <c r="C6" s="164">
        <f aca="true" t="shared" si="0" ref="C6:C19">B6+D6</f>
        <v>471836.75</v>
      </c>
      <c r="D6" s="164">
        <f>D7+D10+D15+D18+D19</f>
        <v>61316.75</v>
      </c>
      <c r="E6" s="172"/>
      <c r="F6" s="173" t="s">
        <v>12</v>
      </c>
      <c r="G6" s="164">
        <f>G7+G12+G20+G23</f>
        <v>410520</v>
      </c>
      <c r="H6" s="164">
        <f aca="true" t="shared" si="1" ref="H6:H20">G6+I6</f>
        <v>471836.75</v>
      </c>
      <c r="I6" s="164">
        <f>I7+I12+I20+I23</f>
        <v>61316.75</v>
      </c>
      <c r="J6" s="164"/>
    </row>
    <row r="7" spans="1:10" s="167" customFormat="1" ht="30" customHeight="1">
      <c r="A7" s="174" t="s">
        <v>13</v>
      </c>
      <c r="B7" s="163">
        <f>SUM(B8:B9)</f>
        <v>102279</v>
      </c>
      <c r="C7" s="163">
        <f t="shared" si="0"/>
        <v>78163</v>
      </c>
      <c r="D7" s="163">
        <f>D8+D9</f>
        <v>-24116</v>
      </c>
      <c r="E7" s="175"/>
      <c r="F7" s="174" t="s">
        <v>14</v>
      </c>
      <c r="G7" s="163">
        <f>SUM(G8:G11)</f>
        <v>348819</v>
      </c>
      <c r="H7" s="163">
        <f t="shared" si="1"/>
        <v>403022</v>
      </c>
      <c r="I7" s="163">
        <f>I8+I9+I10+I11</f>
        <v>54203</v>
      </c>
      <c r="J7" s="163"/>
    </row>
    <row r="8" spans="1:10" ht="30" customHeight="1">
      <c r="A8" s="176" t="s">
        <v>15</v>
      </c>
      <c r="B8" s="164">
        <v>89727</v>
      </c>
      <c r="C8" s="164">
        <f t="shared" si="0"/>
        <v>65611</v>
      </c>
      <c r="D8" s="164">
        <v>-24116</v>
      </c>
      <c r="E8" s="172"/>
      <c r="F8" s="177" t="s">
        <v>16</v>
      </c>
      <c r="G8" s="164">
        <v>93587</v>
      </c>
      <c r="H8" s="164">
        <f t="shared" si="1"/>
        <v>93587</v>
      </c>
      <c r="I8" s="164"/>
      <c r="J8" s="164"/>
    </row>
    <row r="9" spans="1:10" ht="34.5" customHeight="1">
      <c r="A9" s="176" t="s">
        <v>17</v>
      </c>
      <c r="B9" s="164">
        <v>12552</v>
      </c>
      <c r="C9" s="164">
        <f t="shared" si="0"/>
        <v>12552</v>
      </c>
      <c r="D9" s="164"/>
      <c r="E9" s="172"/>
      <c r="F9" s="177" t="s">
        <v>18</v>
      </c>
      <c r="G9" s="164">
        <v>83441</v>
      </c>
      <c r="H9" s="164">
        <f t="shared" si="1"/>
        <v>123210</v>
      </c>
      <c r="I9" s="164">
        <f>1005+64+38700</f>
        <v>39769</v>
      </c>
      <c r="J9" s="172" t="s">
        <v>19</v>
      </c>
    </row>
    <row r="10" spans="1:10" s="167" customFormat="1" ht="30" customHeight="1">
      <c r="A10" s="174" t="s">
        <v>20</v>
      </c>
      <c r="B10" s="163">
        <f>SUM(B11:B14)</f>
        <v>233949</v>
      </c>
      <c r="C10" s="163">
        <f t="shared" si="0"/>
        <v>300306</v>
      </c>
      <c r="D10" s="163">
        <f>D11+D12+D13+D14</f>
        <v>66357</v>
      </c>
      <c r="E10" s="175"/>
      <c r="F10" s="178" t="s">
        <v>21</v>
      </c>
      <c r="G10" s="165">
        <v>157369</v>
      </c>
      <c r="H10" s="164">
        <f t="shared" si="1"/>
        <v>157369</v>
      </c>
      <c r="I10" s="164"/>
      <c r="J10" s="180"/>
    </row>
    <row r="11" spans="1:10" ht="30" customHeight="1">
      <c r="A11" s="176" t="s">
        <v>22</v>
      </c>
      <c r="B11" s="164">
        <v>2973</v>
      </c>
      <c r="C11" s="164">
        <f t="shared" si="0"/>
        <v>2973</v>
      </c>
      <c r="D11" s="164"/>
      <c r="E11" s="172"/>
      <c r="F11" s="177" t="s">
        <v>23</v>
      </c>
      <c r="G11" s="164">
        <v>14422</v>
      </c>
      <c r="H11" s="164">
        <f t="shared" si="1"/>
        <v>28856</v>
      </c>
      <c r="I11" s="164">
        <v>14434</v>
      </c>
      <c r="J11" s="172"/>
    </row>
    <row r="12" spans="1:10" ht="30" customHeight="1">
      <c r="A12" s="176" t="s">
        <v>24</v>
      </c>
      <c r="B12" s="164">
        <v>86159</v>
      </c>
      <c r="C12" s="164">
        <f t="shared" si="0"/>
        <v>113816</v>
      </c>
      <c r="D12" s="164">
        <v>27657</v>
      </c>
      <c r="E12" s="172" t="s">
        <v>25</v>
      </c>
      <c r="F12" s="174" t="s">
        <v>26</v>
      </c>
      <c r="G12" s="163">
        <f>SUM(G13:G19)</f>
        <v>34016</v>
      </c>
      <c r="H12" s="163">
        <f t="shared" si="1"/>
        <v>34016</v>
      </c>
      <c r="I12" s="163">
        <f>I13+I14+I15+I16+I17+I18+I19</f>
        <v>0</v>
      </c>
      <c r="J12" s="164"/>
    </row>
    <row r="13" spans="1:10" ht="40.5" customHeight="1">
      <c r="A13" s="177" t="s">
        <v>27</v>
      </c>
      <c r="B13" s="164">
        <v>130737</v>
      </c>
      <c r="C13" s="164">
        <f t="shared" si="0"/>
        <v>169437</v>
      </c>
      <c r="D13" s="164">
        <v>38700</v>
      </c>
      <c r="E13" s="164" t="s">
        <v>28</v>
      </c>
      <c r="F13" s="177" t="s">
        <v>29</v>
      </c>
      <c r="G13" s="164">
        <v>21</v>
      </c>
      <c r="H13" s="164">
        <f t="shared" si="1"/>
        <v>21</v>
      </c>
      <c r="I13" s="164"/>
      <c r="J13" s="164"/>
    </row>
    <row r="14" spans="1:10" ht="30" customHeight="1">
      <c r="A14" s="176" t="s">
        <v>30</v>
      </c>
      <c r="B14" s="164">
        <v>14080</v>
      </c>
      <c r="C14" s="164">
        <f t="shared" si="0"/>
        <v>14080</v>
      </c>
      <c r="D14" s="164"/>
      <c r="E14" s="172"/>
      <c r="F14" s="177" t="s">
        <v>31</v>
      </c>
      <c r="G14" s="164">
        <v>751</v>
      </c>
      <c r="H14" s="164">
        <f t="shared" si="1"/>
        <v>751</v>
      </c>
      <c r="I14" s="164"/>
      <c r="J14" s="164"/>
    </row>
    <row r="15" spans="1:10" s="167" customFormat="1" ht="30" customHeight="1">
      <c r="A15" s="174" t="s">
        <v>32</v>
      </c>
      <c r="B15" s="163">
        <f>SUM(B16:B17)</f>
        <v>31612</v>
      </c>
      <c r="C15" s="163">
        <f t="shared" si="0"/>
        <v>63616</v>
      </c>
      <c r="D15" s="163">
        <f>D16+D17</f>
        <v>32004</v>
      </c>
      <c r="E15" s="175"/>
      <c r="F15" s="177" t="s">
        <v>33</v>
      </c>
      <c r="G15" s="164">
        <v>40610</v>
      </c>
      <c r="H15" s="164">
        <f t="shared" si="1"/>
        <v>40610</v>
      </c>
      <c r="I15" s="163"/>
      <c r="J15" s="163"/>
    </row>
    <row r="16" spans="1:10" ht="30" customHeight="1">
      <c r="A16" s="176" t="s">
        <v>34</v>
      </c>
      <c r="B16" s="164">
        <v>14422</v>
      </c>
      <c r="C16" s="164">
        <f t="shared" si="0"/>
        <v>28856</v>
      </c>
      <c r="D16" s="164">
        <f>3048+11386</f>
        <v>14434</v>
      </c>
      <c r="E16" s="172"/>
      <c r="F16" s="177" t="s">
        <v>35</v>
      </c>
      <c r="G16" s="164">
        <v>2488</v>
      </c>
      <c r="H16" s="164">
        <f t="shared" si="1"/>
        <v>2488</v>
      </c>
      <c r="I16" s="164"/>
      <c r="J16" s="164"/>
    </row>
    <row r="17" spans="1:10" ht="30" customHeight="1">
      <c r="A17" s="176" t="s">
        <v>36</v>
      </c>
      <c r="B17" s="164">
        <v>17190</v>
      </c>
      <c r="C17" s="164">
        <f t="shared" si="0"/>
        <v>34760</v>
      </c>
      <c r="D17" s="164">
        <v>17570</v>
      </c>
      <c r="E17" s="172"/>
      <c r="F17" s="177" t="s">
        <v>37</v>
      </c>
      <c r="G17" s="164">
        <v>-11567</v>
      </c>
      <c r="H17" s="164">
        <f t="shared" si="1"/>
        <v>-11567</v>
      </c>
      <c r="I17" s="164"/>
      <c r="J17" s="164"/>
    </row>
    <row r="18" spans="1:10" s="167" customFormat="1" ht="30" customHeight="1">
      <c r="A18" s="174" t="s">
        <v>38</v>
      </c>
      <c r="B18" s="163">
        <v>12158</v>
      </c>
      <c r="C18" s="163">
        <f t="shared" si="0"/>
        <v>12158</v>
      </c>
      <c r="D18" s="163"/>
      <c r="E18" s="175"/>
      <c r="F18" s="177" t="s">
        <v>39</v>
      </c>
      <c r="G18" s="164">
        <v>1613</v>
      </c>
      <c r="H18" s="164">
        <f t="shared" si="1"/>
        <v>1613</v>
      </c>
      <c r="I18" s="164"/>
      <c r="J18" s="163"/>
    </row>
    <row r="19" spans="1:10" s="167" customFormat="1" ht="30" customHeight="1">
      <c r="A19" s="174" t="s">
        <v>40</v>
      </c>
      <c r="B19" s="163">
        <f>SUM(B20:B24)</f>
        <v>30522</v>
      </c>
      <c r="C19" s="163">
        <f t="shared" si="0"/>
        <v>17593.75</v>
      </c>
      <c r="D19" s="163">
        <f>SUM(D20:D24)</f>
        <v>-12928.25</v>
      </c>
      <c r="E19" s="175"/>
      <c r="F19" s="177" t="s">
        <v>41</v>
      </c>
      <c r="G19" s="164">
        <v>100</v>
      </c>
      <c r="H19" s="164">
        <f t="shared" si="1"/>
        <v>100</v>
      </c>
      <c r="I19" s="164"/>
      <c r="J19" s="163"/>
    </row>
    <row r="20" spans="1:12" ht="30" customHeight="1">
      <c r="A20" s="176" t="s">
        <v>42</v>
      </c>
      <c r="B20" s="164">
        <v>17246</v>
      </c>
      <c r="C20" s="164">
        <v>14774</v>
      </c>
      <c r="D20" s="164">
        <v>-2472</v>
      </c>
      <c r="E20" s="172"/>
      <c r="F20" s="174" t="s">
        <v>43</v>
      </c>
      <c r="G20" s="163">
        <v>27648</v>
      </c>
      <c r="H20" s="163">
        <f t="shared" si="1"/>
        <v>34761.75</v>
      </c>
      <c r="I20" s="163">
        <v>7113.75</v>
      </c>
      <c r="J20" s="164"/>
      <c r="L20" s="162"/>
    </row>
    <row r="21" spans="1:10" ht="30" customHeight="1">
      <c r="A21" s="176" t="s">
        <v>44</v>
      </c>
      <c r="B21" s="164">
        <v>1750</v>
      </c>
      <c r="C21" s="164">
        <f>B21+D21</f>
        <v>1750</v>
      </c>
      <c r="D21" s="164"/>
      <c r="E21" s="172"/>
      <c r="F21" s="177"/>
      <c r="G21" s="164"/>
      <c r="H21" s="164"/>
      <c r="I21" s="164"/>
      <c r="J21" s="164"/>
    </row>
    <row r="22" spans="1:10" ht="30" customHeight="1">
      <c r="A22" s="176" t="s">
        <v>45</v>
      </c>
      <c r="B22" s="164">
        <v>10458</v>
      </c>
      <c r="C22" s="116">
        <f>B22+D22</f>
        <v>1.75</v>
      </c>
      <c r="D22" s="164">
        <v>-10456.25</v>
      </c>
      <c r="E22" s="172"/>
      <c r="F22" s="177"/>
      <c r="G22" s="164"/>
      <c r="H22" s="164"/>
      <c r="I22" s="164"/>
      <c r="J22" s="164"/>
    </row>
    <row r="23" spans="1:10" ht="30" customHeight="1">
      <c r="A23" s="176" t="s">
        <v>46</v>
      </c>
      <c r="B23" s="164">
        <v>785</v>
      </c>
      <c r="C23" s="164">
        <f>B23+D23</f>
        <v>785</v>
      </c>
      <c r="D23" s="164"/>
      <c r="E23" s="172"/>
      <c r="F23" s="179" t="s">
        <v>47</v>
      </c>
      <c r="G23" s="164">
        <v>37</v>
      </c>
      <c r="H23" s="164">
        <v>37</v>
      </c>
      <c r="I23" s="164"/>
      <c r="J23" s="164"/>
    </row>
    <row r="24" spans="1:10" ht="30" customHeight="1">
      <c r="A24" s="176" t="s">
        <v>48</v>
      </c>
      <c r="B24" s="164">
        <v>283</v>
      </c>
      <c r="C24" s="164">
        <f>B24+D24</f>
        <v>283</v>
      </c>
      <c r="D24" s="164"/>
      <c r="E24" s="172"/>
      <c r="F24" s="177"/>
      <c r="G24" s="164"/>
      <c r="H24" s="164"/>
      <c r="I24" s="164"/>
      <c r="J24" s="164"/>
    </row>
    <row r="25" spans="1:10" ht="30" customHeight="1">
      <c r="A25" s="176"/>
      <c r="B25" s="164"/>
      <c r="C25" s="164"/>
      <c r="D25" s="164"/>
      <c r="E25" s="172"/>
      <c r="F25" s="177"/>
      <c r="G25" s="164"/>
      <c r="H25" s="164"/>
      <c r="I25" s="164"/>
      <c r="J25" s="164"/>
    </row>
  </sheetData>
  <sheetProtection/>
  <mergeCells count="4">
    <mergeCell ref="A2:J2"/>
    <mergeCell ref="I3:J3"/>
    <mergeCell ref="A4:E4"/>
    <mergeCell ref="F4:J4"/>
  </mergeCells>
  <printOptions horizontalCentered="1"/>
  <pageMargins left="0.5118055555555555" right="0.39305555555555555" top="0.39305555555555555" bottom="0.3145833333333333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83"/>
  <sheetViews>
    <sheetView zoomScaleSheetLayoutView="100" zoomScalePageLayoutView="0" workbookViewId="0" topLeftCell="A1">
      <selection activeCell="I16" sqref="I16"/>
    </sheetView>
  </sheetViews>
  <sheetFormatPr defaultColWidth="9.00390625" defaultRowHeight="14.25"/>
  <cols>
    <col min="1" max="1" width="13.125" style="159" customWidth="1"/>
    <col min="2" max="2" width="36.00390625" style="160" customWidth="1"/>
    <col min="3" max="3" width="12.00390625" style="161" customWidth="1"/>
    <col min="4" max="5" width="13.25390625" style="161" customWidth="1"/>
    <col min="6" max="16384" width="9.00390625" style="159" customWidth="1"/>
  </cols>
  <sheetData>
    <row r="1" spans="1:5" ht="14.25">
      <c r="A1" s="202" t="s">
        <v>49</v>
      </c>
      <c r="B1" s="203"/>
      <c r="C1" s="204"/>
      <c r="D1" s="204"/>
      <c r="E1" s="204"/>
    </row>
    <row r="2" spans="1:5" ht="33" customHeight="1">
      <c r="A2" s="205" t="s">
        <v>50</v>
      </c>
      <c r="B2" s="205"/>
      <c r="C2" s="205"/>
      <c r="D2" s="205"/>
      <c r="E2" s="205"/>
    </row>
    <row r="3" spans="1:5" ht="15.75" customHeight="1">
      <c r="A3" s="206"/>
      <c r="B3" s="207"/>
      <c r="C3" s="204"/>
      <c r="D3" s="204"/>
      <c r="E3" s="204" t="s">
        <v>51</v>
      </c>
    </row>
    <row r="4" spans="1:5" ht="21.75" customHeight="1">
      <c r="A4" s="208" t="s">
        <v>52</v>
      </c>
      <c r="B4" s="208" t="s">
        <v>53</v>
      </c>
      <c r="C4" s="209" t="s">
        <v>54</v>
      </c>
      <c r="D4" s="209" t="s">
        <v>55</v>
      </c>
      <c r="E4" s="209" t="s">
        <v>8</v>
      </c>
    </row>
    <row r="5" spans="1:5" ht="21.75" customHeight="1">
      <c r="A5" s="210"/>
      <c r="B5" s="210"/>
      <c r="C5" s="209"/>
      <c r="D5" s="209"/>
      <c r="E5" s="209"/>
    </row>
    <row r="6" spans="1:5" ht="19.5" customHeight="1">
      <c r="A6" s="211"/>
      <c r="B6" s="211" t="s">
        <v>56</v>
      </c>
      <c r="C6" s="212">
        <v>410520.14</v>
      </c>
      <c r="D6" s="212">
        <v>471836.550056</v>
      </c>
      <c r="E6" s="213">
        <v>61316.410056</v>
      </c>
    </row>
    <row r="7" spans="1:5" ht="19.5" customHeight="1">
      <c r="A7" s="214"/>
      <c r="B7" s="215" t="s">
        <v>57</v>
      </c>
      <c r="C7" s="213">
        <v>348819.16</v>
      </c>
      <c r="D7" s="212">
        <v>403021.820056</v>
      </c>
      <c r="E7" s="213">
        <v>54202.660056</v>
      </c>
    </row>
    <row r="8" spans="1:5" ht="19.5" customHeight="1">
      <c r="A8" s="216" t="s">
        <v>58</v>
      </c>
      <c r="B8" s="217" t="s">
        <v>59</v>
      </c>
      <c r="C8" s="213">
        <v>37597.73</v>
      </c>
      <c r="D8" s="212">
        <v>39467.553955</v>
      </c>
      <c r="E8" s="213">
        <v>1869.823955</v>
      </c>
    </row>
    <row r="9" spans="1:5" ht="18" customHeight="1">
      <c r="A9" s="214" t="s">
        <v>60</v>
      </c>
      <c r="B9" s="218" t="s">
        <v>61</v>
      </c>
      <c r="C9" s="219">
        <v>940.38</v>
      </c>
      <c r="D9" s="212">
        <v>910.2348</v>
      </c>
      <c r="E9" s="213">
        <v>-30.1452</v>
      </c>
    </row>
    <row r="10" spans="1:5" ht="24.75" customHeight="1">
      <c r="A10" s="214" t="s">
        <v>62</v>
      </c>
      <c r="B10" s="218" t="s">
        <v>63</v>
      </c>
      <c r="C10" s="219">
        <v>698.38</v>
      </c>
      <c r="D10" s="212">
        <v>668.2348</v>
      </c>
      <c r="E10" s="213">
        <v>-30.1452</v>
      </c>
    </row>
    <row r="11" spans="1:5" ht="24.75" customHeight="1">
      <c r="A11" s="214" t="s">
        <v>64</v>
      </c>
      <c r="B11" s="218" t="s">
        <v>65</v>
      </c>
      <c r="C11" s="219">
        <v>6</v>
      </c>
      <c r="D11" s="212">
        <v>6</v>
      </c>
      <c r="E11" s="213">
        <v>0</v>
      </c>
    </row>
    <row r="12" spans="1:5" ht="24.75" customHeight="1">
      <c r="A12" s="214" t="s">
        <v>66</v>
      </c>
      <c r="B12" s="218" t="s">
        <v>67</v>
      </c>
      <c r="C12" s="219">
        <v>48</v>
      </c>
      <c r="D12" s="212">
        <v>48</v>
      </c>
      <c r="E12" s="213">
        <v>0</v>
      </c>
    </row>
    <row r="13" spans="1:5" ht="24.75" customHeight="1">
      <c r="A13" s="214" t="s">
        <v>68</v>
      </c>
      <c r="B13" s="218" t="s">
        <v>69</v>
      </c>
      <c r="C13" s="219">
        <v>31</v>
      </c>
      <c r="D13" s="212">
        <v>31</v>
      </c>
      <c r="E13" s="213">
        <v>0</v>
      </c>
    </row>
    <row r="14" spans="1:5" ht="24.75" customHeight="1">
      <c r="A14" s="214" t="s">
        <v>70</v>
      </c>
      <c r="B14" s="218" t="s">
        <v>71</v>
      </c>
      <c r="C14" s="219">
        <v>17</v>
      </c>
      <c r="D14" s="212">
        <v>17</v>
      </c>
      <c r="E14" s="213">
        <v>0</v>
      </c>
    </row>
    <row r="15" spans="1:5" ht="24.75" customHeight="1">
      <c r="A15" s="214" t="s">
        <v>72</v>
      </c>
      <c r="B15" s="218" t="s">
        <v>73</v>
      </c>
      <c r="C15" s="219">
        <v>84</v>
      </c>
      <c r="D15" s="212">
        <v>84</v>
      </c>
      <c r="E15" s="213">
        <v>0</v>
      </c>
    </row>
    <row r="16" spans="1:5" ht="24.75" customHeight="1">
      <c r="A16" s="214" t="s">
        <v>74</v>
      </c>
      <c r="B16" s="218" t="s">
        <v>75</v>
      </c>
      <c r="C16" s="219">
        <v>56</v>
      </c>
      <c r="D16" s="212">
        <v>56</v>
      </c>
      <c r="E16" s="213">
        <v>0</v>
      </c>
    </row>
    <row r="17" spans="1:5" ht="21" customHeight="1">
      <c r="A17" s="214" t="s">
        <v>76</v>
      </c>
      <c r="B17" s="218" t="s">
        <v>77</v>
      </c>
      <c r="C17" s="219">
        <v>808.4</v>
      </c>
      <c r="D17" s="212">
        <v>761.1509</v>
      </c>
      <c r="E17" s="213">
        <v>-47.2491</v>
      </c>
    </row>
    <row r="18" spans="1:5" ht="24.75" customHeight="1">
      <c r="A18" s="214" t="s">
        <v>78</v>
      </c>
      <c r="B18" s="218" t="s">
        <v>79</v>
      </c>
      <c r="C18" s="219">
        <v>808.4</v>
      </c>
      <c r="D18" s="212">
        <v>761.1509</v>
      </c>
      <c r="E18" s="213">
        <v>-47.2491</v>
      </c>
    </row>
    <row r="19" spans="1:5" ht="21.75" customHeight="1">
      <c r="A19" s="214" t="s">
        <v>80</v>
      </c>
      <c r="B19" s="218" t="s">
        <v>81</v>
      </c>
      <c r="C19" s="219">
        <v>8573.48</v>
      </c>
      <c r="D19" s="212">
        <v>7847.823491</v>
      </c>
      <c r="E19" s="213">
        <v>-725.656509</v>
      </c>
    </row>
    <row r="20" spans="1:5" ht="36" customHeight="1">
      <c r="A20" s="214" t="s">
        <v>82</v>
      </c>
      <c r="B20" s="218" t="s">
        <v>83</v>
      </c>
      <c r="C20" s="219">
        <v>5391.8</v>
      </c>
      <c r="D20" s="212">
        <v>4685.519831</v>
      </c>
      <c r="E20" s="213">
        <v>-706.280169</v>
      </c>
    </row>
    <row r="21" spans="1:5" ht="39" customHeight="1">
      <c r="A21" s="214" t="s">
        <v>84</v>
      </c>
      <c r="B21" s="218" t="s">
        <v>85</v>
      </c>
      <c r="C21" s="219">
        <v>704.15</v>
      </c>
      <c r="D21" s="212">
        <v>569.989087</v>
      </c>
      <c r="E21" s="213">
        <v>-134.160913</v>
      </c>
    </row>
    <row r="22" spans="1:5" ht="33.75" customHeight="1">
      <c r="A22" s="214" t="s">
        <v>86</v>
      </c>
      <c r="B22" s="218" t="s">
        <v>87</v>
      </c>
      <c r="C22" s="219">
        <v>230</v>
      </c>
      <c r="D22" s="212">
        <v>230</v>
      </c>
      <c r="E22" s="213">
        <v>0</v>
      </c>
    </row>
    <row r="23" spans="1:5" ht="24.75" customHeight="1">
      <c r="A23" s="214" t="s">
        <v>88</v>
      </c>
      <c r="B23" s="218" t="s">
        <v>89</v>
      </c>
      <c r="C23" s="219">
        <v>1334.38</v>
      </c>
      <c r="D23" s="212">
        <v>1265.3994</v>
      </c>
      <c r="E23" s="213">
        <v>-68.9806</v>
      </c>
    </row>
    <row r="24" spans="1:5" ht="24.75" customHeight="1">
      <c r="A24" s="214" t="s">
        <v>90</v>
      </c>
      <c r="B24" s="218" t="s">
        <v>91</v>
      </c>
      <c r="C24" s="219">
        <v>186</v>
      </c>
      <c r="D24" s="212">
        <v>186</v>
      </c>
      <c r="E24" s="213">
        <v>0</v>
      </c>
    </row>
    <row r="25" spans="1:5" ht="24.75" customHeight="1">
      <c r="A25" s="214" t="s">
        <v>92</v>
      </c>
      <c r="B25" s="218" t="s">
        <v>93</v>
      </c>
      <c r="C25" s="219">
        <v>218.92</v>
      </c>
      <c r="D25" s="212">
        <v>197.93</v>
      </c>
      <c r="E25" s="213">
        <v>-20.99</v>
      </c>
    </row>
    <row r="26" spans="1:5" ht="33.75" customHeight="1">
      <c r="A26" s="214" t="s">
        <v>94</v>
      </c>
      <c r="B26" s="218" t="s">
        <v>95</v>
      </c>
      <c r="C26" s="219">
        <v>278.23</v>
      </c>
      <c r="D26" s="212">
        <v>402.933767</v>
      </c>
      <c r="E26" s="213">
        <v>124.703767</v>
      </c>
    </row>
    <row r="27" spans="1:5" ht="31.5" customHeight="1">
      <c r="A27" s="214" t="s">
        <v>96</v>
      </c>
      <c r="B27" s="218" t="s">
        <v>97</v>
      </c>
      <c r="C27" s="219">
        <v>230</v>
      </c>
      <c r="D27" s="212">
        <v>310.051406</v>
      </c>
      <c r="E27" s="213">
        <v>80.051406</v>
      </c>
    </row>
    <row r="28" spans="1:5" ht="19.5" customHeight="1">
      <c r="A28" s="214" t="s">
        <v>98</v>
      </c>
      <c r="B28" s="218" t="s">
        <v>99</v>
      </c>
      <c r="C28" s="219">
        <v>905.42</v>
      </c>
      <c r="D28" s="212">
        <v>808.481757</v>
      </c>
      <c r="E28" s="213">
        <v>-96.938243</v>
      </c>
    </row>
    <row r="29" spans="1:5" ht="24.75" customHeight="1">
      <c r="A29" s="214" t="s">
        <v>100</v>
      </c>
      <c r="B29" s="218" t="s">
        <v>101</v>
      </c>
      <c r="C29" s="219">
        <v>412.36</v>
      </c>
      <c r="D29" s="212">
        <v>345.9538</v>
      </c>
      <c r="E29" s="213">
        <v>-66.4062</v>
      </c>
    </row>
    <row r="30" spans="1:5" ht="24.75" customHeight="1">
      <c r="A30" s="214" t="s">
        <v>102</v>
      </c>
      <c r="B30" s="218" t="s">
        <v>103</v>
      </c>
      <c r="C30" s="219">
        <v>153</v>
      </c>
      <c r="D30" s="212">
        <v>153</v>
      </c>
      <c r="E30" s="213">
        <v>0</v>
      </c>
    </row>
    <row r="31" spans="1:5" ht="24.75" customHeight="1">
      <c r="A31" s="214" t="s">
        <v>104</v>
      </c>
      <c r="B31" s="218" t="s">
        <v>105</v>
      </c>
      <c r="C31" s="219">
        <v>30</v>
      </c>
      <c r="D31" s="212">
        <v>30</v>
      </c>
      <c r="E31" s="213">
        <v>0</v>
      </c>
    </row>
    <row r="32" spans="1:5" ht="24.75" customHeight="1">
      <c r="A32" s="214" t="s">
        <v>106</v>
      </c>
      <c r="B32" s="218" t="s">
        <v>107</v>
      </c>
      <c r="C32" s="219">
        <v>197.86</v>
      </c>
      <c r="D32" s="212">
        <v>176.76</v>
      </c>
      <c r="E32" s="213">
        <v>-21.1</v>
      </c>
    </row>
    <row r="33" spans="1:5" ht="24.75" customHeight="1">
      <c r="A33" s="214" t="s">
        <v>108</v>
      </c>
      <c r="B33" s="218" t="s">
        <v>109</v>
      </c>
      <c r="C33" s="219">
        <v>32.2</v>
      </c>
      <c r="D33" s="212">
        <v>62.767957</v>
      </c>
      <c r="E33" s="213">
        <v>30.567957</v>
      </c>
    </row>
    <row r="34" spans="1:5" ht="24.75" customHeight="1">
      <c r="A34" s="214" t="s">
        <v>110</v>
      </c>
      <c r="B34" s="218" t="s">
        <v>111</v>
      </c>
      <c r="C34" s="219">
        <v>80</v>
      </c>
      <c r="D34" s="212">
        <v>40</v>
      </c>
      <c r="E34" s="213">
        <v>-40</v>
      </c>
    </row>
    <row r="35" spans="1:5" ht="21" customHeight="1">
      <c r="A35" s="214" t="s">
        <v>112</v>
      </c>
      <c r="B35" s="218" t="s">
        <v>113</v>
      </c>
      <c r="C35" s="219">
        <v>508.15</v>
      </c>
      <c r="D35" s="212">
        <v>496.869274</v>
      </c>
      <c r="E35" s="213">
        <v>-11.280726</v>
      </c>
    </row>
    <row r="36" spans="1:5" ht="24.75" customHeight="1">
      <c r="A36" s="214" t="s">
        <v>114</v>
      </c>
      <c r="B36" s="218" t="s">
        <v>115</v>
      </c>
      <c r="C36" s="219">
        <v>156.15</v>
      </c>
      <c r="D36" s="212">
        <v>129.5467</v>
      </c>
      <c r="E36" s="213">
        <v>-26.6033</v>
      </c>
    </row>
    <row r="37" spans="1:5" ht="24.75" customHeight="1">
      <c r="A37" s="214" t="s">
        <v>116</v>
      </c>
      <c r="B37" s="218" t="s">
        <v>117</v>
      </c>
      <c r="C37" s="219">
        <v>13</v>
      </c>
      <c r="D37" s="212">
        <v>13</v>
      </c>
      <c r="E37" s="213">
        <v>0</v>
      </c>
    </row>
    <row r="38" spans="1:5" ht="24.75" customHeight="1">
      <c r="A38" s="214" t="s">
        <v>118</v>
      </c>
      <c r="B38" s="218" t="s">
        <v>119</v>
      </c>
      <c r="C38" s="219">
        <v>110</v>
      </c>
      <c r="D38" s="212">
        <v>110</v>
      </c>
      <c r="E38" s="213">
        <v>0</v>
      </c>
    </row>
    <row r="39" spans="1:5" ht="24.75" customHeight="1">
      <c r="A39" s="214" t="s">
        <v>120</v>
      </c>
      <c r="B39" s="218" t="s">
        <v>121</v>
      </c>
      <c r="C39" s="219">
        <v>170</v>
      </c>
      <c r="D39" s="212">
        <v>170</v>
      </c>
      <c r="E39" s="213">
        <v>0</v>
      </c>
    </row>
    <row r="40" spans="1:5" ht="24.75" customHeight="1">
      <c r="A40" s="214" t="s">
        <v>122</v>
      </c>
      <c r="B40" s="218" t="s">
        <v>123</v>
      </c>
      <c r="C40" s="219">
        <v>59</v>
      </c>
      <c r="D40" s="212">
        <v>59</v>
      </c>
      <c r="E40" s="213">
        <v>0</v>
      </c>
    </row>
    <row r="41" spans="1:5" ht="24.75" customHeight="1">
      <c r="A41" s="214" t="s">
        <v>124</v>
      </c>
      <c r="B41" s="218" t="s">
        <v>125</v>
      </c>
      <c r="C41" s="219"/>
      <c r="D41" s="212">
        <v>15.322574</v>
      </c>
      <c r="E41" s="213">
        <v>15.322574</v>
      </c>
    </row>
    <row r="42" spans="1:5" ht="21" customHeight="1">
      <c r="A42" s="214" t="s">
        <v>126</v>
      </c>
      <c r="B42" s="218" t="s">
        <v>127</v>
      </c>
      <c r="C42" s="219">
        <v>4212.67</v>
      </c>
      <c r="D42" s="212">
        <v>3996.902302</v>
      </c>
      <c r="E42" s="213">
        <v>-215.767698</v>
      </c>
    </row>
    <row r="43" spans="1:5" ht="24.75" customHeight="1">
      <c r="A43" s="214" t="s">
        <v>128</v>
      </c>
      <c r="B43" s="218" t="s">
        <v>129</v>
      </c>
      <c r="C43" s="219">
        <v>1927.59</v>
      </c>
      <c r="D43" s="212">
        <v>1606.1662</v>
      </c>
      <c r="E43" s="213">
        <v>-321.4238</v>
      </c>
    </row>
    <row r="44" spans="1:5" ht="24.75" customHeight="1">
      <c r="A44" s="214" t="s">
        <v>130</v>
      </c>
      <c r="B44" s="218" t="s">
        <v>131</v>
      </c>
      <c r="C44" s="219">
        <v>27</v>
      </c>
      <c r="D44" s="212">
        <v>27</v>
      </c>
      <c r="E44" s="213">
        <v>0</v>
      </c>
    </row>
    <row r="45" spans="1:5" ht="24.75" customHeight="1">
      <c r="A45" s="214" t="s">
        <v>132</v>
      </c>
      <c r="B45" s="218" t="s">
        <v>133</v>
      </c>
      <c r="C45" s="219">
        <v>30</v>
      </c>
      <c r="D45" s="212">
        <v>30</v>
      </c>
      <c r="E45" s="213">
        <v>0</v>
      </c>
    </row>
    <row r="46" spans="1:5" ht="24.75" customHeight="1">
      <c r="A46" s="214" t="s">
        <v>134</v>
      </c>
      <c r="B46" s="218" t="s">
        <v>135</v>
      </c>
      <c r="C46" s="219">
        <v>5</v>
      </c>
      <c r="D46" s="212">
        <v>5</v>
      </c>
      <c r="E46" s="213">
        <v>0</v>
      </c>
    </row>
    <row r="47" spans="1:5" ht="24.75" customHeight="1">
      <c r="A47" s="214" t="s">
        <v>136</v>
      </c>
      <c r="B47" s="218" t="s">
        <v>137</v>
      </c>
      <c r="C47" s="219">
        <v>7.2</v>
      </c>
      <c r="D47" s="212">
        <v>7.2</v>
      </c>
      <c r="E47" s="213">
        <v>0</v>
      </c>
    </row>
    <row r="48" spans="1:5" ht="24.75" customHeight="1">
      <c r="A48" s="214" t="s">
        <v>138</v>
      </c>
      <c r="B48" s="218" t="s">
        <v>139</v>
      </c>
      <c r="C48" s="219">
        <v>55</v>
      </c>
      <c r="D48" s="212">
        <v>55</v>
      </c>
      <c r="E48" s="213">
        <v>0</v>
      </c>
    </row>
    <row r="49" spans="1:5" ht="24.75" customHeight="1">
      <c r="A49" s="214" t="s">
        <v>140</v>
      </c>
      <c r="B49" s="218" t="s">
        <v>141</v>
      </c>
      <c r="C49" s="219">
        <v>2142.88</v>
      </c>
      <c r="D49" s="212">
        <v>2248.536102</v>
      </c>
      <c r="E49" s="213">
        <v>105.656102</v>
      </c>
    </row>
    <row r="50" spans="1:5" ht="24.75" customHeight="1">
      <c r="A50" s="214" t="s">
        <v>142</v>
      </c>
      <c r="B50" s="218" t="s">
        <v>143</v>
      </c>
      <c r="C50" s="219">
        <v>18</v>
      </c>
      <c r="D50" s="212">
        <v>18</v>
      </c>
      <c r="E50" s="213">
        <v>0</v>
      </c>
    </row>
    <row r="51" spans="1:5" ht="21" customHeight="1">
      <c r="A51" s="214" t="s">
        <v>144</v>
      </c>
      <c r="B51" s="218" t="s">
        <v>145</v>
      </c>
      <c r="C51" s="219">
        <v>3970</v>
      </c>
      <c r="D51" s="212">
        <v>3970</v>
      </c>
      <c r="E51" s="213">
        <v>0</v>
      </c>
    </row>
    <row r="52" spans="1:5" ht="24.75" customHeight="1">
      <c r="A52" s="214" t="s">
        <v>146</v>
      </c>
      <c r="B52" s="218" t="s">
        <v>147</v>
      </c>
      <c r="C52" s="219">
        <v>3970</v>
      </c>
      <c r="D52" s="212">
        <v>3970</v>
      </c>
      <c r="E52" s="213">
        <v>0</v>
      </c>
    </row>
    <row r="53" spans="1:5" ht="21.75" customHeight="1">
      <c r="A53" s="214" t="s">
        <v>148</v>
      </c>
      <c r="B53" s="218" t="s">
        <v>149</v>
      </c>
      <c r="C53" s="219">
        <v>495.18</v>
      </c>
      <c r="D53" s="212">
        <v>505.448261</v>
      </c>
      <c r="E53" s="213">
        <v>10.268261</v>
      </c>
    </row>
    <row r="54" spans="1:5" ht="24.75" customHeight="1">
      <c r="A54" s="214" t="s">
        <v>150</v>
      </c>
      <c r="B54" s="218" t="s">
        <v>151</v>
      </c>
      <c r="C54" s="219">
        <v>204.48</v>
      </c>
      <c r="D54" s="212">
        <v>203.311</v>
      </c>
      <c r="E54" s="213">
        <v>-1.169</v>
      </c>
    </row>
    <row r="55" spans="1:5" ht="24.75" customHeight="1">
      <c r="A55" s="214" t="s">
        <v>152</v>
      </c>
      <c r="B55" s="218" t="s">
        <v>153</v>
      </c>
      <c r="C55" s="219">
        <v>70</v>
      </c>
      <c r="D55" s="212">
        <v>70</v>
      </c>
      <c r="E55" s="213">
        <v>0</v>
      </c>
    </row>
    <row r="56" spans="1:5" ht="24.75" customHeight="1">
      <c r="A56" s="214" t="s">
        <v>154</v>
      </c>
      <c r="B56" s="218" t="s">
        <v>155</v>
      </c>
      <c r="C56" s="219">
        <v>120</v>
      </c>
      <c r="D56" s="212">
        <v>120</v>
      </c>
      <c r="E56" s="213">
        <v>0</v>
      </c>
    </row>
    <row r="57" spans="1:5" ht="24.75" customHeight="1">
      <c r="A57" s="214" t="s">
        <v>156</v>
      </c>
      <c r="B57" s="218" t="s">
        <v>157</v>
      </c>
      <c r="C57" s="219">
        <v>36.7</v>
      </c>
      <c r="D57" s="212">
        <v>50.137261</v>
      </c>
      <c r="E57" s="213">
        <v>13.437261</v>
      </c>
    </row>
    <row r="58" spans="1:5" ht="24.75" customHeight="1">
      <c r="A58" s="214" t="s">
        <v>158</v>
      </c>
      <c r="B58" s="218" t="s">
        <v>159</v>
      </c>
      <c r="C58" s="219">
        <v>64</v>
      </c>
      <c r="D58" s="212">
        <v>62</v>
      </c>
      <c r="E58" s="213">
        <v>-2</v>
      </c>
    </row>
    <row r="59" spans="1:5" ht="21" customHeight="1">
      <c r="A59" s="214" t="s">
        <v>160</v>
      </c>
      <c r="B59" s="218" t="s">
        <v>161</v>
      </c>
      <c r="C59" s="219">
        <v>264.96</v>
      </c>
      <c r="D59" s="212">
        <v>329.07</v>
      </c>
      <c r="E59" s="213">
        <v>64.11</v>
      </c>
    </row>
    <row r="60" spans="1:5" ht="24.75" customHeight="1">
      <c r="A60" s="214" t="s">
        <v>162</v>
      </c>
      <c r="B60" s="218" t="s">
        <v>163</v>
      </c>
      <c r="C60" s="219">
        <v>65.96</v>
      </c>
      <c r="D60" s="212">
        <v>73.07</v>
      </c>
      <c r="E60" s="213">
        <v>7.11</v>
      </c>
    </row>
    <row r="61" spans="1:5" ht="24.75" customHeight="1">
      <c r="A61" s="214" t="s">
        <v>164</v>
      </c>
      <c r="B61" s="218" t="s">
        <v>165</v>
      </c>
      <c r="C61" s="219">
        <v>12</v>
      </c>
      <c r="D61" s="212">
        <v>4</v>
      </c>
      <c r="E61" s="213">
        <v>-8</v>
      </c>
    </row>
    <row r="62" spans="1:5" ht="24.75" customHeight="1">
      <c r="A62" s="214" t="s">
        <v>166</v>
      </c>
      <c r="B62" s="218" t="s">
        <v>167</v>
      </c>
      <c r="C62" s="219">
        <v>187</v>
      </c>
      <c r="D62" s="212">
        <v>252</v>
      </c>
      <c r="E62" s="213">
        <v>65</v>
      </c>
    </row>
    <row r="63" spans="1:5" ht="22.5" customHeight="1">
      <c r="A63" s="214" t="s">
        <v>168</v>
      </c>
      <c r="B63" s="218" t="s">
        <v>169</v>
      </c>
      <c r="C63" s="219">
        <v>1911.41</v>
      </c>
      <c r="D63" s="212">
        <v>1877.545</v>
      </c>
      <c r="E63" s="213">
        <v>-33.865</v>
      </c>
    </row>
    <row r="64" spans="1:5" ht="24.75" customHeight="1">
      <c r="A64" s="214" t="s">
        <v>170</v>
      </c>
      <c r="B64" s="218" t="s">
        <v>171</v>
      </c>
      <c r="C64" s="219">
        <v>1766.41</v>
      </c>
      <c r="D64" s="212">
        <v>1710.545</v>
      </c>
      <c r="E64" s="213">
        <v>-55.865</v>
      </c>
    </row>
    <row r="65" spans="1:5" ht="24.75" customHeight="1">
      <c r="A65" s="214" t="s">
        <v>172</v>
      </c>
      <c r="B65" s="218" t="s">
        <v>173</v>
      </c>
      <c r="C65" s="219">
        <v>145</v>
      </c>
      <c r="D65" s="212">
        <v>167</v>
      </c>
      <c r="E65" s="213">
        <v>22</v>
      </c>
    </row>
    <row r="66" spans="1:5" ht="21.75" customHeight="1">
      <c r="A66" s="214" t="s">
        <v>174</v>
      </c>
      <c r="B66" s="218" t="s">
        <v>175</v>
      </c>
      <c r="C66" s="219">
        <v>72.88</v>
      </c>
      <c r="D66" s="212">
        <v>55.634</v>
      </c>
      <c r="E66" s="213">
        <v>-17.246</v>
      </c>
    </row>
    <row r="67" spans="1:5" ht="24.75" customHeight="1">
      <c r="A67" s="214" t="s">
        <v>176</v>
      </c>
      <c r="B67" s="218" t="s">
        <v>177</v>
      </c>
      <c r="C67" s="219">
        <v>72.88</v>
      </c>
      <c r="D67" s="212">
        <v>55.634</v>
      </c>
      <c r="E67" s="213">
        <v>-17.246</v>
      </c>
    </row>
    <row r="68" spans="1:5" ht="22.5" customHeight="1">
      <c r="A68" s="214" t="s">
        <v>178</v>
      </c>
      <c r="B68" s="218" t="s">
        <v>179</v>
      </c>
      <c r="C68" s="219">
        <v>10.28</v>
      </c>
      <c r="D68" s="212">
        <v>27.099087</v>
      </c>
      <c r="E68" s="213">
        <v>16.819087</v>
      </c>
    </row>
    <row r="69" spans="1:5" ht="22.5" customHeight="1">
      <c r="A69" s="214" t="s">
        <v>180</v>
      </c>
      <c r="B69" s="218" t="s">
        <v>181</v>
      </c>
      <c r="C69" s="219"/>
      <c r="D69" s="212">
        <v>12</v>
      </c>
      <c r="E69" s="213">
        <v>12</v>
      </c>
    </row>
    <row r="70" spans="1:5" ht="24.75" customHeight="1">
      <c r="A70" s="214" t="s">
        <v>182</v>
      </c>
      <c r="B70" s="218" t="s">
        <v>183</v>
      </c>
      <c r="C70" s="219">
        <v>10.28</v>
      </c>
      <c r="D70" s="212">
        <v>8.64</v>
      </c>
      <c r="E70" s="213">
        <v>-1.64</v>
      </c>
    </row>
    <row r="71" spans="1:5" ht="24.75" customHeight="1">
      <c r="A71" s="214" t="s">
        <v>184</v>
      </c>
      <c r="B71" s="218" t="s">
        <v>125</v>
      </c>
      <c r="C71" s="219"/>
      <c r="D71" s="212">
        <v>6.459087</v>
      </c>
      <c r="E71" s="213">
        <v>6.459087</v>
      </c>
    </row>
    <row r="72" spans="1:5" ht="24.75" customHeight="1">
      <c r="A72" s="214" t="s">
        <v>185</v>
      </c>
      <c r="B72" s="218" t="s">
        <v>186</v>
      </c>
      <c r="C72" s="219">
        <v>160.01</v>
      </c>
      <c r="D72" s="212">
        <v>158.132187</v>
      </c>
      <c r="E72" s="213">
        <v>-1.877813</v>
      </c>
    </row>
    <row r="73" spans="1:5" ht="24.75" customHeight="1">
      <c r="A73" s="214" t="s">
        <v>187</v>
      </c>
      <c r="B73" s="218" t="s">
        <v>188</v>
      </c>
      <c r="C73" s="219"/>
      <c r="D73" s="212">
        <v>14.7</v>
      </c>
      <c r="E73" s="213">
        <v>14.7</v>
      </c>
    </row>
    <row r="74" spans="1:5" ht="24.75" customHeight="1">
      <c r="A74" s="214" t="s">
        <v>189</v>
      </c>
      <c r="B74" s="218" t="s">
        <v>190</v>
      </c>
      <c r="C74" s="219"/>
      <c r="D74" s="212">
        <v>9.348087</v>
      </c>
      <c r="E74" s="213">
        <v>9.348087</v>
      </c>
    </row>
    <row r="75" spans="1:5" ht="24.75" customHeight="1">
      <c r="A75" s="214" t="s">
        <v>191</v>
      </c>
      <c r="B75" s="218" t="s">
        <v>192</v>
      </c>
      <c r="C75" s="219">
        <v>160.01</v>
      </c>
      <c r="D75" s="212">
        <v>134.0841</v>
      </c>
      <c r="E75" s="213">
        <v>-25.9259</v>
      </c>
    </row>
    <row r="76" spans="1:5" ht="22.5" customHeight="1">
      <c r="A76" s="214" t="s">
        <v>193</v>
      </c>
      <c r="B76" s="218" t="s">
        <v>194</v>
      </c>
      <c r="C76" s="219">
        <v>14</v>
      </c>
      <c r="D76" s="212">
        <v>14</v>
      </c>
      <c r="E76" s="213">
        <v>0</v>
      </c>
    </row>
    <row r="77" spans="1:5" ht="24.75" customHeight="1">
      <c r="A77" s="214" t="s">
        <v>195</v>
      </c>
      <c r="B77" s="218" t="s">
        <v>196</v>
      </c>
      <c r="C77" s="219">
        <v>14</v>
      </c>
      <c r="D77" s="212">
        <v>14</v>
      </c>
      <c r="E77" s="213">
        <v>0</v>
      </c>
    </row>
    <row r="78" spans="1:5" ht="22.5" customHeight="1">
      <c r="A78" s="214" t="s">
        <v>197</v>
      </c>
      <c r="B78" s="218" t="s">
        <v>198</v>
      </c>
      <c r="C78" s="219">
        <v>414.85</v>
      </c>
      <c r="D78" s="212">
        <v>353.5943</v>
      </c>
      <c r="E78" s="213">
        <v>-61.2557</v>
      </c>
    </row>
    <row r="79" spans="1:5" ht="24.75" customHeight="1">
      <c r="A79" s="214" t="s">
        <v>199</v>
      </c>
      <c r="B79" s="218" t="s">
        <v>200</v>
      </c>
      <c r="C79" s="219">
        <v>334.85</v>
      </c>
      <c r="D79" s="212">
        <v>273.5943</v>
      </c>
      <c r="E79" s="213">
        <v>-61.2557</v>
      </c>
    </row>
    <row r="80" spans="1:5" ht="24.75" customHeight="1">
      <c r="A80" s="214" t="s">
        <v>201</v>
      </c>
      <c r="B80" s="218" t="s">
        <v>202</v>
      </c>
      <c r="C80" s="219">
        <v>45</v>
      </c>
      <c r="D80" s="212">
        <v>45</v>
      </c>
      <c r="E80" s="213">
        <v>0</v>
      </c>
    </row>
    <row r="81" spans="1:5" ht="24.75" customHeight="1">
      <c r="A81" s="214" t="s">
        <v>203</v>
      </c>
      <c r="B81" s="218" t="s">
        <v>204</v>
      </c>
      <c r="C81" s="219">
        <v>35</v>
      </c>
      <c r="D81" s="212">
        <v>35</v>
      </c>
      <c r="E81" s="213">
        <v>0</v>
      </c>
    </row>
    <row r="82" spans="1:5" ht="22.5" customHeight="1">
      <c r="A82" s="214" t="s">
        <v>205</v>
      </c>
      <c r="B82" s="218" t="s">
        <v>206</v>
      </c>
      <c r="C82" s="219">
        <v>1358.26</v>
      </c>
      <c r="D82" s="212">
        <v>1276.292654</v>
      </c>
      <c r="E82" s="213">
        <v>-81.967346</v>
      </c>
    </row>
    <row r="83" spans="1:5" ht="30" customHeight="1">
      <c r="A83" s="214" t="s">
        <v>207</v>
      </c>
      <c r="B83" s="218" t="s">
        <v>208</v>
      </c>
      <c r="C83" s="219">
        <v>786.78</v>
      </c>
      <c r="D83" s="212">
        <v>743.5726</v>
      </c>
      <c r="E83" s="213">
        <v>-43.2074</v>
      </c>
    </row>
    <row r="84" spans="1:5" ht="30" customHeight="1">
      <c r="A84" s="214" t="s">
        <v>209</v>
      </c>
      <c r="B84" s="218" t="s">
        <v>210</v>
      </c>
      <c r="C84" s="219">
        <v>196.89</v>
      </c>
      <c r="D84" s="212">
        <v>200.645</v>
      </c>
      <c r="E84" s="213">
        <v>3.755</v>
      </c>
    </row>
    <row r="85" spans="1:5" ht="30" customHeight="1">
      <c r="A85" s="214" t="s">
        <v>211</v>
      </c>
      <c r="B85" s="218" t="s">
        <v>212</v>
      </c>
      <c r="C85" s="219">
        <v>19.6</v>
      </c>
      <c r="D85" s="212">
        <v>19.6</v>
      </c>
      <c r="E85" s="213">
        <v>0</v>
      </c>
    </row>
    <row r="86" spans="1:5" ht="30" customHeight="1">
      <c r="A86" s="214" t="s">
        <v>213</v>
      </c>
      <c r="B86" s="218" t="s">
        <v>214</v>
      </c>
      <c r="C86" s="219">
        <v>223</v>
      </c>
      <c r="D86" s="212">
        <v>156</v>
      </c>
      <c r="E86" s="213">
        <v>-67</v>
      </c>
    </row>
    <row r="87" spans="1:5" ht="30" customHeight="1">
      <c r="A87" s="214" t="s">
        <v>215</v>
      </c>
      <c r="B87" s="218" t="s">
        <v>216</v>
      </c>
      <c r="C87" s="219">
        <v>131.99</v>
      </c>
      <c r="D87" s="212">
        <v>148.475054</v>
      </c>
      <c r="E87" s="213">
        <v>16.485054</v>
      </c>
    </row>
    <row r="88" spans="1:5" ht="30" customHeight="1">
      <c r="A88" s="214" t="s">
        <v>217</v>
      </c>
      <c r="B88" s="218" t="s">
        <v>218</v>
      </c>
      <c r="C88" s="219"/>
      <c r="D88" s="212">
        <v>8</v>
      </c>
      <c r="E88" s="213">
        <v>8</v>
      </c>
    </row>
    <row r="89" spans="1:5" ht="21" customHeight="1">
      <c r="A89" s="214" t="s">
        <v>219</v>
      </c>
      <c r="B89" s="218" t="s">
        <v>220</v>
      </c>
      <c r="C89" s="219">
        <v>1068.99</v>
      </c>
      <c r="D89" s="212">
        <v>1213.5249</v>
      </c>
      <c r="E89" s="213">
        <v>144.5349</v>
      </c>
    </row>
    <row r="90" spans="1:5" ht="24.75" customHeight="1">
      <c r="A90" s="214" t="s">
        <v>221</v>
      </c>
      <c r="B90" s="218" t="s">
        <v>222</v>
      </c>
      <c r="C90" s="219">
        <v>433.06</v>
      </c>
      <c r="D90" s="212">
        <v>427.2576</v>
      </c>
      <c r="E90" s="213">
        <v>-5.80240000000001</v>
      </c>
    </row>
    <row r="91" spans="1:5" ht="24.75" customHeight="1">
      <c r="A91" s="214" t="s">
        <v>223</v>
      </c>
      <c r="B91" s="218" t="s">
        <v>224</v>
      </c>
      <c r="C91" s="219">
        <v>325</v>
      </c>
      <c r="D91" s="212">
        <v>325</v>
      </c>
      <c r="E91" s="213">
        <v>0</v>
      </c>
    </row>
    <row r="92" spans="1:5" ht="24.75" customHeight="1">
      <c r="A92" s="214" t="s">
        <v>225</v>
      </c>
      <c r="B92" s="218" t="s">
        <v>226</v>
      </c>
      <c r="C92" s="219">
        <v>87.93</v>
      </c>
      <c r="D92" s="212">
        <v>88.2716</v>
      </c>
      <c r="E92" s="213">
        <v>0.3416</v>
      </c>
    </row>
    <row r="93" spans="1:5" ht="24.75" customHeight="1">
      <c r="A93" s="214" t="s">
        <v>227</v>
      </c>
      <c r="B93" s="218" t="s">
        <v>228</v>
      </c>
      <c r="C93" s="219">
        <v>223</v>
      </c>
      <c r="D93" s="212">
        <v>372.9957</v>
      </c>
      <c r="E93" s="213">
        <v>149.9957</v>
      </c>
    </row>
    <row r="94" spans="1:5" ht="24" customHeight="1">
      <c r="A94" s="214" t="s">
        <v>229</v>
      </c>
      <c r="B94" s="218" t="s">
        <v>230</v>
      </c>
      <c r="C94" s="219">
        <v>1099.58</v>
      </c>
      <c r="D94" s="212">
        <v>1139.278687</v>
      </c>
      <c r="E94" s="213">
        <v>39.698687</v>
      </c>
    </row>
    <row r="95" spans="1:5" ht="24.75" customHeight="1">
      <c r="A95" s="214" t="s">
        <v>231</v>
      </c>
      <c r="B95" s="218" t="s">
        <v>232</v>
      </c>
      <c r="C95" s="219">
        <v>362.9</v>
      </c>
      <c r="D95" s="212">
        <v>392.7577</v>
      </c>
      <c r="E95" s="213">
        <v>29.8577</v>
      </c>
    </row>
    <row r="96" spans="1:5" ht="24.75" customHeight="1">
      <c r="A96" s="214" t="s">
        <v>233</v>
      </c>
      <c r="B96" s="218" t="s">
        <v>234</v>
      </c>
      <c r="C96" s="219">
        <v>385</v>
      </c>
      <c r="D96" s="212">
        <v>385</v>
      </c>
      <c r="E96" s="213">
        <v>0</v>
      </c>
    </row>
    <row r="97" spans="1:5" ht="24.75" customHeight="1">
      <c r="A97" s="214" t="s">
        <v>235</v>
      </c>
      <c r="B97" s="218" t="s">
        <v>236</v>
      </c>
      <c r="C97" s="219">
        <v>342.68</v>
      </c>
      <c r="D97" s="212">
        <v>270.06</v>
      </c>
      <c r="E97" s="213">
        <v>-72.62</v>
      </c>
    </row>
    <row r="98" spans="1:5" ht="24.75" customHeight="1">
      <c r="A98" s="214" t="s">
        <v>237</v>
      </c>
      <c r="B98" s="218" t="s">
        <v>125</v>
      </c>
      <c r="C98" s="219"/>
      <c r="D98" s="212">
        <v>14.260987</v>
      </c>
      <c r="E98" s="213">
        <v>14.260987</v>
      </c>
    </row>
    <row r="99" spans="1:5" ht="24.75" customHeight="1">
      <c r="A99" s="214" t="s">
        <v>238</v>
      </c>
      <c r="B99" s="218" t="s">
        <v>239</v>
      </c>
      <c r="C99" s="219">
        <v>9</v>
      </c>
      <c r="D99" s="212">
        <v>77.2</v>
      </c>
      <c r="E99" s="213">
        <v>68.2</v>
      </c>
    </row>
    <row r="100" spans="1:5" ht="21.75" customHeight="1">
      <c r="A100" s="214" t="s">
        <v>240</v>
      </c>
      <c r="B100" s="218" t="s">
        <v>241</v>
      </c>
      <c r="C100" s="219">
        <v>284.75</v>
      </c>
      <c r="D100" s="212">
        <v>246.999655</v>
      </c>
      <c r="E100" s="213">
        <v>-37.750345</v>
      </c>
    </row>
    <row r="101" spans="1:5" ht="24.75" customHeight="1">
      <c r="A101" s="214" t="s">
        <v>242</v>
      </c>
      <c r="B101" s="218" t="s">
        <v>243</v>
      </c>
      <c r="C101" s="219">
        <v>274.75</v>
      </c>
      <c r="D101" s="212">
        <v>236.999655</v>
      </c>
      <c r="E101" s="213">
        <v>-37.750345</v>
      </c>
    </row>
    <row r="102" spans="1:5" ht="24.75" customHeight="1">
      <c r="A102" s="214" t="s">
        <v>244</v>
      </c>
      <c r="B102" s="218" t="s">
        <v>245</v>
      </c>
      <c r="C102" s="219">
        <v>10</v>
      </c>
      <c r="D102" s="212">
        <v>10</v>
      </c>
      <c r="E102" s="213">
        <v>0</v>
      </c>
    </row>
    <row r="103" spans="1:5" ht="21.75" customHeight="1">
      <c r="A103" s="214" t="s">
        <v>246</v>
      </c>
      <c r="B103" s="218" t="s">
        <v>247</v>
      </c>
      <c r="C103" s="219">
        <v>0</v>
      </c>
      <c r="D103" s="212">
        <v>36</v>
      </c>
      <c r="E103" s="213">
        <v>36</v>
      </c>
    </row>
    <row r="104" spans="1:5" ht="24.75" customHeight="1">
      <c r="A104" s="214" t="s">
        <v>248</v>
      </c>
      <c r="B104" s="218" t="s">
        <v>249</v>
      </c>
      <c r="C104" s="219">
        <v>0</v>
      </c>
      <c r="D104" s="212">
        <v>36</v>
      </c>
      <c r="E104" s="213">
        <v>36</v>
      </c>
    </row>
    <row r="105" spans="1:5" ht="24" customHeight="1">
      <c r="A105" s="214" t="s">
        <v>250</v>
      </c>
      <c r="B105" s="218" t="s">
        <v>251</v>
      </c>
      <c r="C105" s="219">
        <v>4368.08</v>
      </c>
      <c r="D105" s="212">
        <v>3717.4727</v>
      </c>
      <c r="E105" s="213">
        <v>-650.6073</v>
      </c>
    </row>
    <row r="106" spans="1:5" ht="24.75" customHeight="1">
      <c r="A106" s="214" t="s">
        <v>252</v>
      </c>
      <c r="B106" s="218" t="s">
        <v>181</v>
      </c>
      <c r="C106" s="219">
        <v>4109.08</v>
      </c>
      <c r="D106" s="212">
        <v>3344.7727</v>
      </c>
      <c r="E106" s="213">
        <v>-764.3073</v>
      </c>
    </row>
    <row r="107" spans="1:5" ht="24.75" customHeight="1">
      <c r="A107" s="214" t="s">
        <v>253</v>
      </c>
      <c r="B107" s="218" t="s">
        <v>254</v>
      </c>
      <c r="C107" s="219">
        <v>7</v>
      </c>
      <c r="D107" s="212">
        <v>7</v>
      </c>
      <c r="E107" s="213">
        <v>0</v>
      </c>
    </row>
    <row r="108" spans="1:5" ht="24.75" customHeight="1">
      <c r="A108" s="214" t="s">
        <v>255</v>
      </c>
      <c r="B108" s="218" t="s">
        <v>256</v>
      </c>
      <c r="C108" s="219">
        <v>20</v>
      </c>
      <c r="D108" s="212">
        <v>20</v>
      </c>
      <c r="E108" s="213">
        <v>0</v>
      </c>
    </row>
    <row r="109" spans="1:5" ht="24.75" customHeight="1">
      <c r="A109" s="214" t="s">
        <v>257</v>
      </c>
      <c r="B109" s="218" t="s">
        <v>258</v>
      </c>
      <c r="C109" s="219"/>
      <c r="D109" s="212">
        <v>18</v>
      </c>
      <c r="E109" s="213">
        <v>18</v>
      </c>
    </row>
    <row r="110" spans="1:5" ht="24.75" customHeight="1">
      <c r="A110" s="214" t="s">
        <v>259</v>
      </c>
      <c r="B110" s="218" t="s">
        <v>260</v>
      </c>
      <c r="C110" s="219">
        <v>18</v>
      </c>
      <c r="D110" s="212">
        <v>18</v>
      </c>
      <c r="E110" s="213">
        <v>0</v>
      </c>
    </row>
    <row r="111" spans="1:5" ht="24.75" customHeight="1">
      <c r="A111" s="214" t="s">
        <v>261</v>
      </c>
      <c r="B111" s="218" t="s">
        <v>262</v>
      </c>
      <c r="C111" s="219">
        <v>150</v>
      </c>
      <c r="D111" s="212">
        <v>157</v>
      </c>
      <c r="E111" s="213">
        <v>7</v>
      </c>
    </row>
    <row r="112" spans="1:5" ht="24.75" customHeight="1">
      <c r="A112" s="214" t="s">
        <v>263</v>
      </c>
      <c r="B112" s="218" t="s">
        <v>264</v>
      </c>
      <c r="C112" s="219">
        <v>64</v>
      </c>
      <c r="D112" s="212">
        <v>152.7</v>
      </c>
      <c r="E112" s="213">
        <v>88.7</v>
      </c>
    </row>
    <row r="113" spans="1:5" ht="21" customHeight="1">
      <c r="A113" s="214" t="s">
        <v>265</v>
      </c>
      <c r="B113" s="218" t="s">
        <v>266</v>
      </c>
      <c r="C113" s="219">
        <v>6156</v>
      </c>
      <c r="D113" s="212">
        <v>9726</v>
      </c>
      <c r="E113" s="213">
        <v>3570</v>
      </c>
    </row>
    <row r="114" spans="1:5" ht="24.75" customHeight="1">
      <c r="A114" s="214" t="s">
        <v>267</v>
      </c>
      <c r="B114" s="218" t="s">
        <v>268</v>
      </c>
      <c r="C114" s="219">
        <v>6156</v>
      </c>
      <c r="D114" s="212">
        <v>9726</v>
      </c>
      <c r="E114" s="213">
        <v>3570</v>
      </c>
    </row>
    <row r="115" spans="1:5" ht="21.75" customHeight="1">
      <c r="A115" s="216" t="s">
        <v>269</v>
      </c>
      <c r="B115" s="217" t="s">
        <v>270</v>
      </c>
      <c r="C115" s="213">
        <v>273.66</v>
      </c>
      <c r="D115" s="212">
        <v>194.7372</v>
      </c>
      <c r="E115" s="213">
        <v>-78.9228</v>
      </c>
    </row>
    <row r="116" spans="1:5" ht="22.5" customHeight="1">
      <c r="A116" s="214" t="s">
        <v>271</v>
      </c>
      <c r="B116" s="218" t="s">
        <v>272</v>
      </c>
      <c r="C116" s="219">
        <v>273.66</v>
      </c>
      <c r="D116" s="212">
        <v>194.7372</v>
      </c>
      <c r="E116" s="213">
        <v>-78.9228</v>
      </c>
    </row>
    <row r="117" spans="1:5" ht="24.75" customHeight="1">
      <c r="A117" s="214" t="s">
        <v>273</v>
      </c>
      <c r="B117" s="218" t="s">
        <v>274</v>
      </c>
      <c r="C117" s="219">
        <v>43</v>
      </c>
      <c r="D117" s="212">
        <v>38</v>
      </c>
      <c r="E117" s="213">
        <v>-5</v>
      </c>
    </row>
    <row r="118" spans="1:5" ht="24.75" customHeight="1">
      <c r="A118" s="214" t="s">
        <v>275</v>
      </c>
      <c r="B118" s="218" t="s">
        <v>276</v>
      </c>
      <c r="C118" s="219">
        <v>7</v>
      </c>
      <c r="D118" s="212">
        <v>7</v>
      </c>
      <c r="E118" s="213">
        <v>0</v>
      </c>
    </row>
    <row r="119" spans="1:5" ht="24.75" customHeight="1">
      <c r="A119" s="214" t="s">
        <v>277</v>
      </c>
      <c r="B119" s="218" t="s">
        <v>278</v>
      </c>
      <c r="C119" s="219">
        <v>223.66</v>
      </c>
      <c r="D119" s="212">
        <v>149.7372</v>
      </c>
      <c r="E119" s="213">
        <v>-73.9228</v>
      </c>
    </row>
    <row r="120" spans="1:5" ht="24" customHeight="1">
      <c r="A120" s="216" t="s">
        <v>279</v>
      </c>
      <c r="B120" s="217" t="s">
        <v>280</v>
      </c>
      <c r="C120" s="213">
        <v>1779.58</v>
      </c>
      <c r="D120" s="212">
        <v>3399.2631</v>
      </c>
      <c r="E120" s="213">
        <v>1619.6831</v>
      </c>
    </row>
    <row r="121" spans="1:5" ht="21.75" customHeight="1">
      <c r="A121" s="214" t="s">
        <v>281</v>
      </c>
      <c r="B121" s="218" t="s">
        <v>282</v>
      </c>
      <c r="C121" s="219">
        <v>476</v>
      </c>
      <c r="D121" s="212">
        <v>786</v>
      </c>
      <c r="E121" s="213">
        <v>310</v>
      </c>
    </row>
    <row r="122" spans="1:5" ht="24.75" customHeight="1">
      <c r="A122" s="214" t="s">
        <v>283</v>
      </c>
      <c r="B122" s="218" t="s">
        <v>284</v>
      </c>
      <c r="C122" s="219">
        <v>476</v>
      </c>
      <c r="D122" s="212">
        <v>786</v>
      </c>
      <c r="E122" s="213">
        <v>310</v>
      </c>
    </row>
    <row r="123" spans="1:5" ht="21.75" customHeight="1">
      <c r="A123" s="214" t="s">
        <v>285</v>
      </c>
      <c r="B123" s="218" t="s">
        <v>286</v>
      </c>
      <c r="C123" s="219">
        <v>946.58</v>
      </c>
      <c r="D123" s="212">
        <v>824.2631</v>
      </c>
      <c r="E123" s="213">
        <v>-122.3169</v>
      </c>
    </row>
    <row r="124" spans="1:5" ht="24.75" customHeight="1">
      <c r="A124" s="214" t="s">
        <v>287</v>
      </c>
      <c r="B124" s="218" t="s">
        <v>288</v>
      </c>
      <c r="C124" s="219">
        <v>474.38</v>
      </c>
      <c r="D124" s="212">
        <v>391.4331</v>
      </c>
      <c r="E124" s="213">
        <v>-82.9469</v>
      </c>
    </row>
    <row r="125" spans="1:5" ht="24.75" customHeight="1">
      <c r="A125" s="214" t="s">
        <v>289</v>
      </c>
      <c r="B125" s="218" t="s">
        <v>290</v>
      </c>
      <c r="C125" s="219">
        <v>8</v>
      </c>
      <c r="D125" s="212">
        <v>8</v>
      </c>
      <c r="E125" s="213">
        <v>0</v>
      </c>
    </row>
    <row r="126" spans="1:5" ht="24.75" customHeight="1">
      <c r="A126" s="214" t="s">
        <v>291</v>
      </c>
      <c r="B126" s="218" t="s">
        <v>292</v>
      </c>
      <c r="C126" s="219">
        <v>9</v>
      </c>
      <c r="D126" s="212">
        <v>9</v>
      </c>
      <c r="E126" s="213">
        <v>0</v>
      </c>
    </row>
    <row r="127" spans="1:5" ht="24.75" customHeight="1">
      <c r="A127" s="214" t="s">
        <v>293</v>
      </c>
      <c r="B127" s="218" t="s">
        <v>294</v>
      </c>
      <c r="C127" s="219">
        <v>42</v>
      </c>
      <c r="D127" s="212">
        <v>22</v>
      </c>
      <c r="E127" s="213">
        <v>-20</v>
      </c>
    </row>
    <row r="128" spans="1:5" ht="24.75" customHeight="1">
      <c r="A128" s="214" t="s">
        <v>295</v>
      </c>
      <c r="B128" s="218" t="s">
        <v>296</v>
      </c>
      <c r="C128" s="219">
        <v>39</v>
      </c>
      <c r="D128" s="212">
        <v>37</v>
      </c>
      <c r="E128" s="213">
        <v>-2</v>
      </c>
    </row>
    <row r="129" spans="1:5" ht="24.75" customHeight="1">
      <c r="A129" s="214" t="s">
        <v>297</v>
      </c>
      <c r="B129" s="218" t="s">
        <v>298</v>
      </c>
      <c r="C129" s="219">
        <v>96.6</v>
      </c>
      <c r="D129" s="212">
        <v>96.6</v>
      </c>
      <c r="E129" s="213">
        <v>0</v>
      </c>
    </row>
    <row r="130" spans="1:5" ht="24.75" customHeight="1">
      <c r="A130" s="214" t="s">
        <v>299</v>
      </c>
      <c r="B130" s="218" t="s">
        <v>256</v>
      </c>
      <c r="C130" s="219">
        <v>27</v>
      </c>
      <c r="D130" s="212">
        <v>27</v>
      </c>
      <c r="E130" s="213">
        <v>0</v>
      </c>
    </row>
    <row r="131" spans="1:5" ht="24.75" customHeight="1">
      <c r="A131" s="214" t="s">
        <v>300</v>
      </c>
      <c r="B131" s="218" t="s">
        <v>301</v>
      </c>
      <c r="C131" s="219">
        <v>214.6</v>
      </c>
      <c r="D131" s="212">
        <v>197.23</v>
      </c>
      <c r="E131" s="213">
        <v>-17.37</v>
      </c>
    </row>
    <row r="132" spans="1:5" ht="24.75" customHeight="1">
      <c r="A132" s="214" t="s">
        <v>302</v>
      </c>
      <c r="B132" s="218" t="s">
        <v>303</v>
      </c>
      <c r="C132" s="219">
        <v>36</v>
      </c>
      <c r="D132" s="212">
        <v>36</v>
      </c>
      <c r="E132" s="213">
        <v>0</v>
      </c>
    </row>
    <row r="133" spans="1:5" ht="21.75" customHeight="1">
      <c r="A133" s="214" t="s">
        <v>304</v>
      </c>
      <c r="B133" s="218" t="s">
        <v>305</v>
      </c>
      <c r="C133" s="219">
        <v>357</v>
      </c>
      <c r="D133" s="212">
        <v>1789</v>
      </c>
      <c r="E133" s="213">
        <v>1432</v>
      </c>
    </row>
    <row r="134" spans="1:5" ht="24.75" customHeight="1">
      <c r="A134" s="214" t="s">
        <v>306</v>
      </c>
      <c r="B134" s="218" t="s">
        <v>307</v>
      </c>
      <c r="C134" s="219">
        <v>357</v>
      </c>
      <c r="D134" s="212">
        <v>1789</v>
      </c>
      <c r="E134" s="213">
        <v>1432</v>
      </c>
    </row>
    <row r="135" spans="1:5" ht="21.75" customHeight="1">
      <c r="A135" s="216" t="s">
        <v>308</v>
      </c>
      <c r="B135" s="217" t="s">
        <v>309</v>
      </c>
      <c r="C135" s="213">
        <v>75559.05</v>
      </c>
      <c r="D135" s="212">
        <v>65526.019938</v>
      </c>
      <c r="E135" s="213">
        <v>-10033.030062</v>
      </c>
    </row>
    <row r="136" spans="1:5" ht="21" customHeight="1">
      <c r="A136" s="214" t="s">
        <v>310</v>
      </c>
      <c r="B136" s="218" t="s">
        <v>311</v>
      </c>
      <c r="C136" s="219">
        <v>8924.63</v>
      </c>
      <c r="D136" s="212">
        <v>2790.2801</v>
      </c>
      <c r="E136" s="213">
        <v>-6134.3499</v>
      </c>
    </row>
    <row r="137" spans="1:5" ht="24.75" customHeight="1">
      <c r="A137" s="214" t="s">
        <v>312</v>
      </c>
      <c r="B137" s="218" t="s">
        <v>313</v>
      </c>
      <c r="C137" s="219">
        <v>200.67</v>
      </c>
      <c r="D137" s="212">
        <v>186.1823</v>
      </c>
      <c r="E137" s="213">
        <v>-14.4877</v>
      </c>
    </row>
    <row r="138" spans="1:5" ht="24.75" customHeight="1">
      <c r="A138" s="214" t="s">
        <v>314</v>
      </c>
      <c r="B138" s="218" t="s">
        <v>315</v>
      </c>
      <c r="C138" s="219">
        <v>5</v>
      </c>
      <c r="D138" s="212">
        <v>38.2</v>
      </c>
      <c r="E138" s="213">
        <v>33.2</v>
      </c>
    </row>
    <row r="139" spans="1:5" ht="24.75" customHeight="1">
      <c r="A139" s="214" t="s">
        <v>316</v>
      </c>
      <c r="B139" s="218" t="s">
        <v>317</v>
      </c>
      <c r="C139" s="219">
        <v>15.4</v>
      </c>
      <c r="D139" s="212">
        <v>15.4</v>
      </c>
      <c r="E139" s="213">
        <v>0</v>
      </c>
    </row>
    <row r="140" spans="1:5" ht="24.75" customHeight="1">
      <c r="A140" s="214" t="s">
        <v>318</v>
      </c>
      <c r="B140" s="218" t="s">
        <v>319</v>
      </c>
      <c r="C140" s="219">
        <v>8703.56</v>
      </c>
      <c r="D140" s="212">
        <v>2550.4978</v>
      </c>
      <c r="E140" s="213">
        <v>-6153.0622</v>
      </c>
    </row>
    <row r="141" spans="1:5" ht="19.5" customHeight="1">
      <c r="A141" s="214" t="s">
        <v>320</v>
      </c>
      <c r="B141" s="218" t="s">
        <v>321</v>
      </c>
      <c r="C141" s="219">
        <v>62440.98</v>
      </c>
      <c r="D141" s="212">
        <v>61620.403675</v>
      </c>
      <c r="E141" s="213">
        <v>-820.576325</v>
      </c>
    </row>
    <row r="142" spans="1:5" ht="24.75" customHeight="1">
      <c r="A142" s="214" t="s">
        <v>322</v>
      </c>
      <c r="B142" s="218" t="s">
        <v>323</v>
      </c>
      <c r="C142" s="219">
        <v>2472.91</v>
      </c>
      <c r="D142" s="212">
        <v>3346.7989</v>
      </c>
      <c r="E142" s="213">
        <v>873.8889</v>
      </c>
    </row>
    <row r="143" spans="1:5" ht="24.75" customHeight="1">
      <c r="A143" s="214" t="s">
        <v>324</v>
      </c>
      <c r="B143" s="218" t="s">
        <v>325</v>
      </c>
      <c r="C143" s="219">
        <v>35753.71</v>
      </c>
      <c r="D143" s="212">
        <v>31155.2862</v>
      </c>
      <c r="E143" s="213">
        <v>-4598.4238</v>
      </c>
    </row>
    <row r="144" spans="1:5" ht="24.75" customHeight="1">
      <c r="A144" s="214" t="s">
        <v>326</v>
      </c>
      <c r="B144" s="218" t="s">
        <v>327</v>
      </c>
      <c r="C144" s="219">
        <v>18328.45</v>
      </c>
      <c r="D144" s="212">
        <v>15272.559875</v>
      </c>
      <c r="E144" s="213">
        <v>-3055.890125</v>
      </c>
    </row>
    <row r="145" spans="1:5" ht="24.75" customHeight="1">
      <c r="A145" s="214" t="s">
        <v>328</v>
      </c>
      <c r="B145" s="218" t="s">
        <v>329</v>
      </c>
      <c r="C145" s="219">
        <v>5885.91</v>
      </c>
      <c r="D145" s="212">
        <v>5876.7587</v>
      </c>
      <c r="E145" s="213">
        <v>-9.15129999999999</v>
      </c>
    </row>
    <row r="146" spans="1:5" ht="24.75" customHeight="1">
      <c r="A146" s="214" t="s">
        <v>330</v>
      </c>
      <c r="B146" s="218" t="s">
        <v>331</v>
      </c>
      <c r="C146" s="219"/>
      <c r="D146" s="212">
        <v>5969</v>
      </c>
      <c r="E146" s="213">
        <v>5969</v>
      </c>
    </row>
    <row r="147" spans="1:5" ht="24.75" customHeight="1">
      <c r="A147" s="214" t="s">
        <v>332</v>
      </c>
      <c r="B147" s="218" t="s">
        <v>333</v>
      </c>
      <c r="C147" s="219">
        <v>0</v>
      </c>
      <c r="D147" s="212">
        <v>537</v>
      </c>
      <c r="E147" s="213">
        <v>537</v>
      </c>
    </row>
    <row r="148" spans="1:5" ht="24.75" customHeight="1">
      <c r="A148" s="214" t="s">
        <v>334</v>
      </c>
      <c r="B148" s="218" t="s">
        <v>335</v>
      </c>
      <c r="C148" s="219"/>
      <c r="D148" s="212">
        <v>532</v>
      </c>
      <c r="E148" s="213">
        <v>532</v>
      </c>
    </row>
    <row r="149" spans="1:5" ht="24.75" customHeight="1">
      <c r="A149" s="214" t="s">
        <v>336</v>
      </c>
      <c r="B149" s="218" t="s">
        <v>337</v>
      </c>
      <c r="C149" s="219"/>
      <c r="D149" s="212">
        <v>5</v>
      </c>
      <c r="E149" s="213">
        <v>5</v>
      </c>
    </row>
    <row r="150" spans="1:5" ht="21.75" customHeight="1">
      <c r="A150" s="214" t="s">
        <v>338</v>
      </c>
      <c r="B150" s="218" t="s">
        <v>339</v>
      </c>
      <c r="C150" s="219">
        <v>490.44</v>
      </c>
      <c r="D150" s="212">
        <v>433.6076</v>
      </c>
      <c r="E150" s="213">
        <v>-56.8324</v>
      </c>
    </row>
    <row r="151" spans="1:5" ht="24.75" customHeight="1">
      <c r="A151" s="214" t="s">
        <v>340</v>
      </c>
      <c r="B151" s="218" t="s">
        <v>341</v>
      </c>
      <c r="C151" s="219">
        <v>490.44</v>
      </c>
      <c r="D151" s="212">
        <v>433.6076</v>
      </c>
      <c r="E151" s="213">
        <v>-56.8324</v>
      </c>
    </row>
    <row r="152" spans="1:5" ht="21" customHeight="1">
      <c r="A152" s="214" t="s">
        <v>342</v>
      </c>
      <c r="B152" s="218" t="s">
        <v>343</v>
      </c>
      <c r="C152" s="219">
        <v>3703</v>
      </c>
      <c r="D152" s="212">
        <v>144.728563</v>
      </c>
      <c r="E152" s="213">
        <v>-3558.271437</v>
      </c>
    </row>
    <row r="153" spans="1:5" ht="24.75" customHeight="1">
      <c r="A153" s="214" t="s">
        <v>344</v>
      </c>
      <c r="B153" s="218" t="s">
        <v>345</v>
      </c>
      <c r="C153" s="219">
        <v>3703</v>
      </c>
      <c r="D153" s="212">
        <v>144.728563</v>
      </c>
      <c r="E153" s="213">
        <v>-3558.271437</v>
      </c>
    </row>
    <row r="154" spans="1:5" ht="21.75" customHeight="1">
      <c r="A154" s="216" t="s">
        <v>346</v>
      </c>
      <c r="B154" s="217" t="s">
        <v>347</v>
      </c>
      <c r="C154" s="213">
        <v>8884.75</v>
      </c>
      <c r="D154" s="212">
        <v>10194.4411</v>
      </c>
      <c r="E154" s="213">
        <v>1309.6911</v>
      </c>
    </row>
    <row r="155" spans="1:5" ht="22.5" customHeight="1">
      <c r="A155" s="214" t="s">
        <v>348</v>
      </c>
      <c r="B155" s="218" t="s">
        <v>349</v>
      </c>
      <c r="C155" s="219">
        <v>8705.52</v>
      </c>
      <c r="D155" s="212">
        <v>10049.6093</v>
      </c>
      <c r="E155" s="213">
        <v>1344.0893</v>
      </c>
    </row>
    <row r="156" spans="1:5" ht="24.75" customHeight="1">
      <c r="A156" s="214" t="s">
        <v>350</v>
      </c>
      <c r="B156" s="218" t="s">
        <v>351</v>
      </c>
      <c r="C156" s="219">
        <v>282.52</v>
      </c>
      <c r="D156" s="212">
        <v>256.9414</v>
      </c>
      <c r="E156" s="213">
        <v>-25.5786</v>
      </c>
    </row>
    <row r="157" spans="1:5" ht="31.5" customHeight="1">
      <c r="A157" s="214" t="s">
        <v>352</v>
      </c>
      <c r="B157" s="218" t="s">
        <v>353</v>
      </c>
      <c r="C157" s="219">
        <v>113</v>
      </c>
      <c r="D157" s="212">
        <v>5.8</v>
      </c>
      <c r="E157" s="213">
        <v>-107.2</v>
      </c>
    </row>
    <row r="158" spans="1:5" ht="24.75" customHeight="1">
      <c r="A158" s="214" t="s">
        <v>354</v>
      </c>
      <c r="B158" s="218" t="s">
        <v>355</v>
      </c>
      <c r="C158" s="219">
        <v>8310</v>
      </c>
      <c r="D158" s="212">
        <v>9786.8679</v>
      </c>
      <c r="E158" s="213">
        <v>1476.8679</v>
      </c>
    </row>
    <row r="159" spans="1:5" ht="21.75" customHeight="1">
      <c r="A159" s="214" t="s">
        <v>356</v>
      </c>
      <c r="B159" s="218" t="s">
        <v>357</v>
      </c>
      <c r="C159" s="219">
        <v>41.91</v>
      </c>
      <c r="D159" s="212">
        <v>35.2271</v>
      </c>
      <c r="E159" s="213">
        <v>-6.6829</v>
      </c>
    </row>
    <row r="160" spans="1:5" ht="24.75" customHeight="1">
      <c r="A160" s="214" t="s">
        <v>358</v>
      </c>
      <c r="B160" s="218" t="s">
        <v>359</v>
      </c>
      <c r="C160" s="219">
        <v>41.91</v>
      </c>
      <c r="D160" s="212">
        <v>35.2271</v>
      </c>
      <c r="E160" s="213">
        <v>-6.6829</v>
      </c>
    </row>
    <row r="161" spans="1:5" ht="21.75" customHeight="1">
      <c r="A161" s="214" t="s">
        <v>360</v>
      </c>
      <c r="B161" s="218" t="s">
        <v>361</v>
      </c>
      <c r="C161" s="219">
        <v>137.32</v>
      </c>
      <c r="D161" s="212">
        <v>109.6047</v>
      </c>
      <c r="E161" s="213">
        <v>-27.7153</v>
      </c>
    </row>
    <row r="162" spans="1:5" ht="24.75" customHeight="1">
      <c r="A162" s="214" t="s">
        <v>362</v>
      </c>
      <c r="B162" s="218" t="s">
        <v>363</v>
      </c>
      <c r="C162" s="219">
        <v>41.86</v>
      </c>
      <c r="D162" s="212">
        <v>33.6047</v>
      </c>
      <c r="E162" s="213">
        <v>-8.2553</v>
      </c>
    </row>
    <row r="163" spans="1:5" ht="24.75" customHeight="1">
      <c r="A163" s="214" t="s">
        <v>364</v>
      </c>
      <c r="B163" s="218" t="s">
        <v>365</v>
      </c>
      <c r="C163" s="219">
        <v>35</v>
      </c>
      <c r="D163" s="212">
        <v>35</v>
      </c>
      <c r="E163" s="213">
        <v>0</v>
      </c>
    </row>
    <row r="164" spans="1:5" ht="24.75" customHeight="1">
      <c r="A164" s="214" t="s">
        <v>366</v>
      </c>
      <c r="B164" s="218" t="s">
        <v>367</v>
      </c>
      <c r="C164" s="219">
        <v>60.46</v>
      </c>
      <c r="D164" s="212">
        <v>41</v>
      </c>
      <c r="E164" s="213">
        <v>-19.46</v>
      </c>
    </row>
    <row r="165" spans="1:5" ht="22.5" customHeight="1">
      <c r="A165" s="216" t="s">
        <v>368</v>
      </c>
      <c r="B165" s="217" t="s">
        <v>369</v>
      </c>
      <c r="C165" s="213">
        <v>3633.36</v>
      </c>
      <c r="D165" s="212">
        <v>1620.285861</v>
      </c>
      <c r="E165" s="213">
        <v>-2013.074139</v>
      </c>
    </row>
    <row r="166" spans="1:5" ht="21" customHeight="1">
      <c r="A166" s="214" t="s">
        <v>370</v>
      </c>
      <c r="B166" s="218" t="s">
        <v>371</v>
      </c>
      <c r="C166" s="219">
        <v>1518.87</v>
      </c>
      <c r="D166" s="212">
        <v>994.813074</v>
      </c>
      <c r="E166" s="213">
        <v>-524.056926</v>
      </c>
    </row>
    <row r="167" spans="1:5" ht="24.75" customHeight="1">
      <c r="A167" s="214" t="s">
        <v>372</v>
      </c>
      <c r="B167" s="218" t="s">
        <v>373</v>
      </c>
      <c r="C167" s="219">
        <v>122.7</v>
      </c>
      <c r="D167" s="212">
        <v>103.8841</v>
      </c>
      <c r="E167" s="213">
        <v>-18.8159</v>
      </c>
    </row>
    <row r="168" spans="1:5" ht="24.75" customHeight="1">
      <c r="A168" s="214" t="s">
        <v>374</v>
      </c>
      <c r="B168" s="218" t="s">
        <v>375</v>
      </c>
      <c r="C168" s="219"/>
      <c r="D168" s="212">
        <v>38.518174</v>
      </c>
      <c r="E168" s="213">
        <v>38.518174</v>
      </c>
    </row>
    <row r="169" spans="1:5" ht="24.75" customHeight="1">
      <c r="A169" s="214" t="s">
        <v>376</v>
      </c>
      <c r="B169" s="218" t="s">
        <v>377</v>
      </c>
      <c r="C169" s="219"/>
      <c r="D169" s="212">
        <v>32</v>
      </c>
      <c r="E169" s="213">
        <v>32</v>
      </c>
    </row>
    <row r="170" spans="1:5" ht="24.75" customHeight="1">
      <c r="A170" s="214" t="s">
        <v>378</v>
      </c>
      <c r="B170" s="218" t="s">
        <v>379</v>
      </c>
      <c r="C170" s="219">
        <v>100</v>
      </c>
      <c r="D170" s="212">
        <v>496</v>
      </c>
      <c r="E170" s="213">
        <v>396</v>
      </c>
    </row>
    <row r="171" spans="1:5" ht="24.75" customHeight="1">
      <c r="A171" s="214" t="s">
        <v>380</v>
      </c>
      <c r="B171" s="218" t="s">
        <v>381</v>
      </c>
      <c r="C171" s="219">
        <v>339.27</v>
      </c>
      <c r="D171" s="212">
        <v>229.342</v>
      </c>
      <c r="E171" s="213">
        <v>-109.928</v>
      </c>
    </row>
    <row r="172" spans="1:5" ht="24.75" customHeight="1">
      <c r="A172" s="214" t="s">
        <v>382</v>
      </c>
      <c r="B172" s="218" t="s">
        <v>383</v>
      </c>
      <c r="C172" s="219">
        <v>74</v>
      </c>
      <c r="D172" s="212">
        <v>4</v>
      </c>
      <c r="E172" s="213">
        <v>-70</v>
      </c>
    </row>
    <row r="173" spans="1:5" ht="24.75" customHeight="1">
      <c r="A173" s="214" t="s">
        <v>384</v>
      </c>
      <c r="B173" s="218" t="s">
        <v>385</v>
      </c>
      <c r="C173" s="219">
        <v>79.9</v>
      </c>
      <c r="D173" s="212">
        <v>71.2188</v>
      </c>
      <c r="E173" s="213">
        <v>-8.6812</v>
      </c>
    </row>
    <row r="174" spans="1:5" ht="24.75" customHeight="1">
      <c r="A174" s="214" t="s">
        <v>386</v>
      </c>
      <c r="B174" s="218" t="s">
        <v>387</v>
      </c>
      <c r="C174" s="219">
        <v>10</v>
      </c>
      <c r="D174" s="212">
        <v>10</v>
      </c>
      <c r="E174" s="213">
        <v>0</v>
      </c>
    </row>
    <row r="175" spans="1:5" ht="24.75" customHeight="1">
      <c r="A175" s="214" t="s">
        <v>388</v>
      </c>
      <c r="B175" s="218" t="s">
        <v>389</v>
      </c>
      <c r="C175" s="219">
        <v>793</v>
      </c>
      <c r="D175" s="212">
        <v>9.85000000000002</v>
      </c>
      <c r="E175" s="213">
        <v>-783.15</v>
      </c>
    </row>
    <row r="176" spans="1:5" ht="21.75" customHeight="1">
      <c r="A176" s="214" t="s">
        <v>390</v>
      </c>
      <c r="B176" s="218" t="s">
        <v>391</v>
      </c>
      <c r="C176" s="219">
        <v>1257.49</v>
      </c>
      <c r="D176" s="212">
        <v>558.472787</v>
      </c>
      <c r="E176" s="213">
        <v>-699.017213</v>
      </c>
    </row>
    <row r="177" spans="1:5" ht="21.75" customHeight="1">
      <c r="A177" s="214" t="s">
        <v>392</v>
      </c>
      <c r="B177" s="218" t="s">
        <v>181</v>
      </c>
      <c r="C177" s="219"/>
      <c r="D177" s="212">
        <v>2.4</v>
      </c>
      <c r="E177" s="213">
        <v>2.4</v>
      </c>
    </row>
    <row r="178" spans="1:5" ht="21.75" customHeight="1">
      <c r="A178" s="214" t="s">
        <v>393</v>
      </c>
      <c r="B178" s="218" t="s">
        <v>375</v>
      </c>
      <c r="C178" s="219"/>
      <c r="D178" s="212">
        <v>12.179087</v>
      </c>
      <c r="E178" s="213">
        <v>12.179087</v>
      </c>
    </row>
    <row r="179" spans="1:5" ht="24.75" customHeight="1">
      <c r="A179" s="214" t="s">
        <v>394</v>
      </c>
      <c r="B179" s="218" t="s">
        <v>395</v>
      </c>
      <c r="C179" s="219">
        <v>1119.33</v>
      </c>
      <c r="D179" s="212">
        <v>379.7682</v>
      </c>
      <c r="E179" s="213">
        <v>-739.5618</v>
      </c>
    </row>
    <row r="180" spans="1:5" ht="24.75" customHeight="1">
      <c r="A180" s="214" t="s">
        <v>396</v>
      </c>
      <c r="B180" s="218" t="s">
        <v>397</v>
      </c>
      <c r="C180" s="219">
        <v>39.15</v>
      </c>
      <c r="D180" s="212">
        <v>83.6803</v>
      </c>
      <c r="E180" s="213">
        <v>44.5303</v>
      </c>
    </row>
    <row r="181" spans="1:5" ht="24.75" customHeight="1">
      <c r="A181" s="214" t="s">
        <v>398</v>
      </c>
      <c r="B181" s="218" t="s">
        <v>399</v>
      </c>
      <c r="C181" s="219">
        <v>99.01</v>
      </c>
      <c r="D181" s="212">
        <v>80.4452</v>
      </c>
      <c r="E181" s="213">
        <v>-18.5648</v>
      </c>
    </row>
    <row r="182" spans="1:5" ht="21.75" customHeight="1">
      <c r="A182" s="214" t="s">
        <v>400</v>
      </c>
      <c r="B182" s="218" t="s">
        <v>401</v>
      </c>
      <c r="C182" s="219">
        <v>4</v>
      </c>
      <c r="D182" s="212">
        <v>24</v>
      </c>
      <c r="E182" s="213">
        <v>20</v>
      </c>
    </row>
    <row r="183" spans="1:5" ht="24.75" customHeight="1">
      <c r="A183" s="214" t="s">
        <v>402</v>
      </c>
      <c r="B183" s="218" t="s">
        <v>403</v>
      </c>
      <c r="C183" s="219">
        <v>4</v>
      </c>
      <c r="D183" s="212">
        <v>4</v>
      </c>
      <c r="E183" s="213">
        <v>0</v>
      </c>
    </row>
    <row r="184" spans="1:5" ht="24.75" customHeight="1">
      <c r="A184" s="214" t="s">
        <v>404</v>
      </c>
      <c r="B184" s="218" t="s">
        <v>405</v>
      </c>
      <c r="C184" s="219"/>
      <c r="D184" s="212">
        <v>20</v>
      </c>
      <c r="E184" s="213">
        <v>20</v>
      </c>
    </row>
    <row r="185" spans="1:5" ht="21" customHeight="1">
      <c r="A185" s="214" t="s">
        <v>406</v>
      </c>
      <c r="B185" s="218" t="s">
        <v>407</v>
      </c>
      <c r="C185" s="219">
        <v>22</v>
      </c>
      <c r="D185" s="212">
        <v>22</v>
      </c>
      <c r="E185" s="213">
        <v>0</v>
      </c>
    </row>
    <row r="186" spans="1:5" ht="24.75" customHeight="1">
      <c r="A186" s="214" t="s">
        <v>408</v>
      </c>
      <c r="B186" s="218" t="s">
        <v>409</v>
      </c>
      <c r="C186" s="219">
        <v>22</v>
      </c>
      <c r="D186" s="212">
        <v>22</v>
      </c>
      <c r="E186" s="213">
        <v>0</v>
      </c>
    </row>
    <row r="187" spans="1:5" ht="24.75" customHeight="1">
      <c r="A187" s="214" t="s">
        <v>410</v>
      </c>
      <c r="B187" s="218" t="s">
        <v>411</v>
      </c>
      <c r="C187" s="219">
        <v>0</v>
      </c>
      <c r="D187" s="212">
        <v>0</v>
      </c>
      <c r="E187" s="213">
        <v>0</v>
      </c>
    </row>
    <row r="188" spans="1:5" ht="24.75" customHeight="1">
      <c r="A188" s="214" t="s">
        <v>412</v>
      </c>
      <c r="B188" s="218" t="s">
        <v>413</v>
      </c>
      <c r="C188" s="219"/>
      <c r="D188" s="212">
        <v>0</v>
      </c>
      <c r="E188" s="213">
        <v>0</v>
      </c>
    </row>
    <row r="189" spans="1:5" ht="21.75" customHeight="1">
      <c r="A189" s="214" t="s">
        <v>414</v>
      </c>
      <c r="B189" s="218" t="s">
        <v>415</v>
      </c>
      <c r="C189" s="219">
        <v>831</v>
      </c>
      <c r="D189" s="212">
        <v>21</v>
      </c>
      <c r="E189" s="213">
        <v>-810</v>
      </c>
    </row>
    <row r="190" spans="1:5" ht="24.75" customHeight="1">
      <c r="A190" s="214" t="s">
        <v>416</v>
      </c>
      <c r="B190" s="218" t="s">
        <v>417</v>
      </c>
      <c r="C190" s="219">
        <v>831</v>
      </c>
      <c r="D190" s="212">
        <v>21</v>
      </c>
      <c r="E190" s="213">
        <v>-810</v>
      </c>
    </row>
    <row r="191" spans="1:5" ht="24.75" customHeight="1">
      <c r="A191" s="216" t="s">
        <v>418</v>
      </c>
      <c r="B191" s="217" t="s">
        <v>419</v>
      </c>
      <c r="C191" s="213">
        <v>85547.75</v>
      </c>
      <c r="D191" s="212">
        <v>99128.367417</v>
      </c>
      <c r="E191" s="213">
        <v>13580.617417</v>
      </c>
    </row>
    <row r="192" spans="1:5" ht="21.75" customHeight="1">
      <c r="A192" s="214" t="s">
        <v>420</v>
      </c>
      <c r="B192" s="218" t="s">
        <v>421</v>
      </c>
      <c r="C192" s="219">
        <v>9672.03</v>
      </c>
      <c r="D192" s="212">
        <v>7737.106751</v>
      </c>
      <c r="E192" s="213">
        <v>-1934.923249</v>
      </c>
    </row>
    <row r="193" spans="1:5" ht="24.75" customHeight="1">
      <c r="A193" s="214" t="s">
        <v>422</v>
      </c>
      <c r="B193" s="218" t="s">
        <v>423</v>
      </c>
      <c r="C193" s="219">
        <v>348.28</v>
      </c>
      <c r="D193" s="212">
        <v>327.615774</v>
      </c>
      <c r="E193" s="213">
        <v>-20.664226</v>
      </c>
    </row>
    <row r="194" spans="1:5" ht="31.5" customHeight="1">
      <c r="A194" s="214" t="s">
        <v>424</v>
      </c>
      <c r="B194" s="218" t="s">
        <v>425</v>
      </c>
      <c r="C194" s="219">
        <v>2255</v>
      </c>
      <c r="D194" s="212">
        <v>2362.196677</v>
      </c>
      <c r="E194" s="213">
        <v>107.196677</v>
      </c>
    </row>
    <row r="195" spans="1:5" ht="24.75" customHeight="1">
      <c r="A195" s="214" t="s">
        <v>426</v>
      </c>
      <c r="B195" s="218" t="s">
        <v>427</v>
      </c>
      <c r="C195" s="219">
        <v>121.37</v>
      </c>
      <c r="D195" s="212">
        <v>101.6</v>
      </c>
      <c r="E195" s="213">
        <v>-19.77</v>
      </c>
    </row>
    <row r="196" spans="1:5" ht="24.75" customHeight="1">
      <c r="A196" s="214" t="s">
        <v>428</v>
      </c>
      <c r="B196" s="218" t="s">
        <v>429</v>
      </c>
      <c r="C196" s="219">
        <v>58.95</v>
      </c>
      <c r="D196" s="212">
        <v>53.9784</v>
      </c>
      <c r="E196" s="213">
        <v>-4.9716</v>
      </c>
    </row>
    <row r="197" spans="1:5" ht="24.75" customHeight="1">
      <c r="A197" s="214" t="s">
        <v>430</v>
      </c>
      <c r="B197" s="218" t="s">
        <v>431</v>
      </c>
      <c r="C197" s="219">
        <v>2712.82</v>
      </c>
      <c r="D197" s="212">
        <v>527.2548</v>
      </c>
      <c r="E197" s="213">
        <v>-2185.5652</v>
      </c>
    </row>
    <row r="198" spans="1:5" ht="24.75" customHeight="1">
      <c r="A198" s="214" t="s">
        <v>432</v>
      </c>
      <c r="B198" s="218" t="s">
        <v>433</v>
      </c>
      <c r="C198" s="219">
        <v>91</v>
      </c>
      <c r="D198" s="212">
        <v>91</v>
      </c>
      <c r="E198" s="213">
        <v>0</v>
      </c>
    </row>
    <row r="199" spans="1:5" ht="36" customHeight="1">
      <c r="A199" s="214" t="s">
        <v>434</v>
      </c>
      <c r="B199" s="218" t="s">
        <v>435</v>
      </c>
      <c r="C199" s="219">
        <v>28.82</v>
      </c>
      <c r="D199" s="212">
        <v>24.3608</v>
      </c>
      <c r="E199" s="213">
        <v>-4.4592</v>
      </c>
    </row>
    <row r="200" spans="1:5" ht="24.75" customHeight="1">
      <c r="A200" s="214" t="s">
        <v>436</v>
      </c>
      <c r="B200" s="218" t="s">
        <v>437</v>
      </c>
      <c r="C200" s="219">
        <v>1405</v>
      </c>
      <c r="D200" s="212">
        <v>1327.75</v>
      </c>
      <c r="E200" s="213">
        <v>-77.25</v>
      </c>
    </row>
    <row r="201" spans="1:5" ht="24.75" customHeight="1">
      <c r="A201" s="214" t="s">
        <v>438</v>
      </c>
      <c r="B201" s="218" t="s">
        <v>439</v>
      </c>
      <c r="C201" s="219">
        <v>80</v>
      </c>
      <c r="D201" s="212">
        <v>80</v>
      </c>
      <c r="E201" s="213">
        <v>0</v>
      </c>
    </row>
    <row r="202" spans="1:5" ht="24.75" customHeight="1">
      <c r="A202" s="214" t="s">
        <v>440</v>
      </c>
      <c r="B202" s="218" t="s">
        <v>441</v>
      </c>
      <c r="C202" s="219">
        <v>52.72</v>
      </c>
      <c r="D202" s="212">
        <v>47.5976</v>
      </c>
      <c r="E202" s="213">
        <v>-5.1224</v>
      </c>
    </row>
    <row r="203" spans="1:5" ht="24.75" customHeight="1">
      <c r="A203" s="214" t="s">
        <v>442</v>
      </c>
      <c r="B203" s="218" t="s">
        <v>443</v>
      </c>
      <c r="C203" s="219">
        <v>2518.07</v>
      </c>
      <c r="D203" s="212">
        <v>2793.7527</v>
      </c>
      <c r="E203" s="213">
        <v>275.6827</v>
      </c>
    </row>
    <row r="204" spans="1:5" ht="24" customHeight="1">
      <c r="A204" s="214" t="s">
        <v>444</v>
      </c>
      <c r="B204" s="218" t="s">
        <v>445</v>
      </c>
      <c r="C204" s="219">
        <v>14562.72</v>
      </c>
      <c r="D204" s="212">
        <v>12765.1925</v>
      </c>
      <c r="E204" s="213">
        <v>-1797.5275</v>
      </c>
    </row>
    <row r="205" spans="1:5" ht="24.75" customHeight="1">
      <c r="A205" s="214" t="s">
        <v>446</v>
      </c>
      <c r="B205" s="218" t="s">
        <v>447</v>
      </c>
      <c r="C205" s="219">
        <v>163.61</v>
      </c>
      <c r="D205" s="212">
        <v>138.608</v>
      </c>
      <c r="E205" s="213">
        <v>-25.002</v>
      </c>
    </row>
    <row r="206" spans="1:5" ht="24.75" customHeight="1">
      <c r="A206" s="214" t="s">
        <v>448</v>
      </c>
      <c r="B206" s="218" t="s">
        <v>449</v>
      </c>
      <c r="C206" s="219">
        <v>21.96</v>
      </c>
      <c r="D206" s="212">
        <v>82.3597</v>
      </c>
      <c r="E206" s="213">
        <v>60.3997</v>
      </c>
    </row>
    <row r="207" spans="1:5" ht="24.75" customHeight="1">
      <c r="A207" s="214" t="s">
        <v>450</v>
      </c>
      <c r="B207" s="218" t="s">
        <v>451</v>
      </c>
      <c r="C207" s="219">
        <v>9</v>
      </c>
      <c r="D207" s="212">
        <v>9</v>
      </c>
      <c r="E207" s="213">
        <v>0</v>
      </c>
    </row>
    <row r="208" spans="1:5" ht="24.75" customHeight="1">
      <c r="A208" s="214" t="s">
        <v>452</v>
      </c>
      <c r="B208" s="218" t="s">
        <v>453</v>
      </c>
      <c r="C208" s="219">
        <v>118</v>
      </c>
      <c r="D208" s="212">
        <v>118</v>
      </c>
      <c r="E208" s="213">
        <v>0</v>
      </c>
    </row>
    <row r="209" spans="1:5" ht="24.75" customHeight="1">
      <c r="A209" s="214" t="s">
        <v>454</v>
      </c>
      <c r="B209" s="218" t="s">
        <v>455</v>
      </c>
      <c r="C209" s="219">
        <v>90</v>
      </c>
      <c r="D209" s="212">
        <v>90</v>
      </c>
      <c r="E209" s="213">
        <v>0</v>
      </c>
    </row>
    <row r="210" spans="1:5" ht="24.75" customHeight="1">
      <c r="A210" s="214" t="s">
        <v>456</v>
      </c>
      <c r="B210" s="218" t="s">
        <v>457</v>
      </c>
      <c r="C210" s="219">
        <v>14160.15</v>
      </c>
      <c r="D210" s="212">
        <v>12327.2248</v>
      </c>
      <c r="E210" s="213">
        <v>-1832.9252</v>
      </c>
    </row>
    <row r="211" spans="1:5" ht="21.75" customHeight="1">
      <c r="A211" s="214" t="s">
        <v>458</v>
      </c>
      <c r="B211" s="218" t="s">
        <v>459</v>
      </c>
      <c r="C211" s="219">
        <v>11453.72</v>
      </c>
      <c r="D211" s="212">
        <v>20253.10263</v>
      </c>
      <c r="E211" s="213">
        <v>8799.38263</v>
      </c>
    </row>
    <row r="212" spans="1:5" ht="24.75" customHeight="1">
      <c r="A212" s="214" t="s">
        <v>460</v>
      </c>
      <c r="B212" s="218" t="s">
        <v>461</v>
      </c>
      <c r="C212" s="219">
        <v>227.61</v>
      </c>
      <c r="D212" s="212">
        <v>39.53</v>
      </c>
      <c r="E212" s="213">
        <v>-188.08</v>
      </c>
    </row>
    <row r="213" spans="1:5" ht="24.75" customHeight="1">
      <c r="A213" s="214" t="s">
        <v>462</v>
      </c>
      <c r="B213" s="218" t="s">
        <v>463</v>
      </c>
      <c r="C213" s="219">
        <v>86.11</v>
      </c>
      <c r="D213" s="212">
        <v>70.77</v>
      </c>
      <c r="E213" s="213">
        <v>-15.34</v>
      </c>
    </row>
    <row r="214" spans="1:5" ht="24.75" customHeight="1">
      <c r="A214" s="214" t="s">
        <v>464</v>
      </c>
      <c r="B214" s="218" t="s">
        <v>465</v>
      </c>
      <c r="C214" s="219">
        <v>11140</v>
      </c>
      <c r="D214" s="212">
        <v>18391.80263</v>
      </c>
      <c r="E214" s="213">
        <v>7251.80263</v>
      </c>
    </row>
    <row r="215" spans="1:5" ht="24.75" customHeight="1">
      <c r="A215" s="214" t="s">
        <v>466</v>
      </c>
      <c r="B215" s="218" t="s">
        <v>467</v>
      </c>
      <c r="C215" s="219"/>
      <c r="D215" s="212">
        <v>1751</v>
      </c>
      <c r="E215" s="213">
        <v>1751</v>
      </c>
    </row>
    <row r="216" spans="1:5" ht="21.75" customHeight="1">
      <c r="A216" s="214" t="s">
        <v>468</v>
      </c>
      <c r="B216" s="218" t="s">
        <v>469</v>
      </c>
      <c r="C216" s="219">
        <v>0</v>
      </c>
      <c r="D216" s="212">
        <v>2449</v>
      </c>
      <c r="E216" s="213">
        <v>2449</v>
      </c>
    </row>
    <row r="217" spans="1:5" ht="24.75" customHeight="1">
      <c r="A217" s="214" t="s">
        <v>470</v>
      </c>
      <c r="B217" s="218" t="s">
        <v>471</v>
      </c>
      <c r="C217" s="219"/>
      <c r="D217" s="212">
        <v>2449</v>
      </c>
      <c r="E217" s="213">
        <v>2449</v>
      </c>
    </row>
    <row r="218" spans="1:5" ht="21.75" customHeight="1">
      <c r="A218" s="214" t="s">
        <v>472</v>
      </c>
      <c r="B218" s="218" t="s">
        <v>473</v>
      </c>
      <c r="C218" s="219">
        <v>5587</v>
      </c>
      <c r="D218" s="212">
        <v>5189</v>
      </c>
      <c r="E218" s="213">
        <v>-398</v>
      </c>
    </row>
    <row r="219" spans="1:5" ht="24.75" customHeight="1">
      <c r="A219" s="214" t="s">
        <v>474</v>
      </c>
      <c r="B219" s="218" t="s">
        <v>475</v>
      </c>
      <c r="C219" s="219">
        <v>600</v>
      </c>
      <c r="D219" s="212">
        <v>600</v>
      </c>
      <c r="E219" s="213">
        <v>0</v>
      </c>
    </row>
    <row r="220" spans="1:5" ht="24.75" customHeight="1">
      <c r="A220" s="214" t="s">
        <v>476</v>
      </c>
      <c r="B220" s="218" t="s">
        <v>477</v>
      </c>
      <c r="C220" s="219">
        <v>300</v>
      </c>
      <c r="D220" s="212">
        <v>300</v>
      </c>
      <c r="E220" s="213">
        <v>0</v>
      </c>
    </row>
    <row r="221" spans="1:5" ht="24.75" customHeight="1">
      <c r="A221" s="214" t="s">
        <v>478</v>
      </c>
      <c r="B221" s="218" t="s">
        <v>479</v>
      </c>
      <c r="C221" s="219">
        <v>400</v>
      </c>
      <c r="D221" s="212">
        <v>400</v>
      </c>
      <c r="E221" s="213">
        <v>0</v>
      </c>
    </row>
    <row r="222" spans="1:5" ht="24.75" customHeight="1">
      <c r="A222" s="214" t="s">
        <v>480</v>
      </c>
      <c r="B222" s="218" t="s">
        <v>481</v>
      </c>
      <c r="C222" s="219">
        <v>209</v>
      </c>
      <c r="D222" s="212">
        <v>2473</v>
      </c>
      <c r="E222" s="213">
        <v>2264</v>
      </c>
    </row>
    <row r="223" spans="1:5" ht="24.75" customHeight="1">
      <c r="A223" s="214" t="s">
        <v>482</v>
      </c>
      <c r="B223" s="218" t="s">
        <v>483</v>
      </c>
      <c r="C223" s="219">
        <v>1200</v>
      </c>
      <c r="D223" s="212">
        <v>1200</v>
      </c>
      <c r="E223" s="213">
        <v>0</v>
      </c>
    </row>
    <row r="224" spans="1:5" ht="24.75" customHeight="1">
      <c r="A224" s="214" t="s">
        <v>484</v>
      </c>
      <c r="B224" s="218" t="s">
        <v>485</v>
      </c>
      <c r="C224" s="219">
        <v>2878</v>
      </c>
      <c r="D224" s="212">
        <v>216</v>
      </c>
      <c r="E224" s="213">
        <v>-2662</v>
      </c>
    </row>
    <row r="225" spans="1:5" ht="24" customHeight="1">
      <c r="A225" s="214" t="s">
        <v>486</v>
      </c>
      <c r="B225" s="218" t="s">
        <v>487</v>
      </c>
      <c r="C225" s="219">
        <v>1711</v>
      </c>
      <c r="D225" s="212">
        <v>2742.802976</v>
      </c>
      <c r="E225" s="213">
        <v>1031.802976</v>
      </c>
    </row>
    <row r="226" spans="1:5" ht="24.75" customHeight="1">
      <c r="A226" s="214" t="s">
        <v>488</v>
      </c>
      <c r="B226" s="218" t="s">
        <v>489</v>
      </c>
      <c r="C226" s="219">
        <v>834</v>
      </c>
      <c r="D226" s="212">
        <v>1878</v>
      </c>
      <c r="E226" s="213">
        <v>1044</v>
      </c>
    </row>
    <row r="227" spans="1:5" ht="24.75" customHeight="1">
      <c r="A227" s="214" t="s">
        <v>490</v>
      </c>
      <c r="B227" s="218" t="s">
        <v>491</v>
      </c>
      <c r="C227" s="219">
        <v>73</v>
      </c>
      <c r="D227" s="212">
        <v>0</v>
      </c>
      <c r="E227" s="213">
        <v>-73</v>
      </c>
    </row>
    <row r="228" spans="1:5" ht="24.75" customHeight="1">
      <c r="A228" s="214" t="s">
        <v>492</v>
      </c>
      <c r="B228" s="218" t="s">
        <v>493</v>
      </c>
      <c r="C228" s="219"/>
      <c r="D228" s="212">
        <v>35</v>
      </c>
      <c r="E228" s="213">
        <v>35</v>
      </c>
    </row>
    <row r="229" spans="1:5" ht="24.75" customHeight="1">
      <c r="A229" s="214" t="s">
        <v>494</v>
      </c>
      <c r="B229" s="218" t="s">
        <v>495</v>
      </c>
      <c r="C229" s="219">
        <v>804</v>
      </c>
      <c r="D229" s="212">
        <v>829.802976</v>
      </c>
      <c r="E229" s="213">
        <v>25.802976</v>
      </c>
    </row>
    <row r="230" spans="1:5" ht="18.75" customHeight="1">
      <c r="A230" s="214" t="s">
        <v>496</v>
      </c>
      <c r="B230" s="218" t="s">
        <v>497</v>
      </c>
      <c r="C230" s="219">
        <v>237.89</v>
      </c>
      <c r="D230" s="212">
        <v>208.15</v>
      </c>
      <c r="E230" s="213">
        <v>-29.74</v>
      </c>
    </row>
    <row r="231" spans="1:5" ht="24.75" customHeight="1">
      <c r="A231" s="214" t="s">
        <v>498</v>
      </c>
      <c r="B231" s="218" t="s">
        <v>499</v>
      </c>
      <c r="C231" s="219">
        <v>237.89</v>
      </c>
      <c r="D231" s="212">
        <v>208.15</v>
      </c>
      <c r="E231" s="213">
        <v>-29.74</v>
      </c>
    </row>
    <row r="232" spans="1:5" ht="21.75" customHeight="1">
      <c r="A232" s="214" t="s">
        <v>500</v>
      </c>
      <c r="B232" s="218" t="s">
        <v>501</v>
      </c>
      <c r="C232" s="219">
        <v>221.82</v>
      </c>
      <c r="D232" s="212">
        <v>219.7884</v>
      </c>
      <c r="E232" s="213">
        <v>-2.0316</v>
      </c>
    </row>
    <row r="233" spans="1:5" ht="24.75" customHeight="1">
      <c r="A233" s="214" t="s">
        <v>502</v>
      </c>
      <c r="B233" s="218" t="s">
        <v>503</v>
      </c>
      <c r="C233" s="219">
        <v>39.82</v>
      </c>
      <c r="D233" s="212">
        <v>147.7884</v>
      </c>
      <c r="E233" s="213">
        <v>107.9684</v>
      </c>
    </row>
    <row r="234" spans="1:5" ht="24.75" customHeight="1">
      <c r="A234" s="214" t="s">
        <v>504</v>
      </c>
      <c r="B234" s="218" t="s">
        <v>505</v>
      </c>
      <c r="C234" s="219">
        <v>38</v>
      </c>
      <c r="D234" s="212">
        <v>0</v>
      </c>
      <c r="E234" s="213">
        <v>-38</v>
      </c>
    </row>
    <row r="235" spans="1:5" ht="24.75" customHeight="1">
      <c r="A235" s="214" t="s">
        <v>506</v>
      </c>
      <c r="B235" s="218" t="s">
        <v>507</v>
      </c>
      <c r="C235" s="219">
        <v>144</v>
      </c>
      <c r="D235" s="212">
        <v>72</v>
      </c>
      <c r="E235" s="213">
        <v>-72</v>
      </c>
    </row>
    <row r="236" spans="1:5" ht="22.5" customHeight="1">
      <c r="A236" s="214" t="s">
        <v>508</v>
      </c>
      <c r="B236" s="218" t="s">
        <v>509</v>
      </c>
      <c r="C236" s="219">
        <v>0</v>
      </c>
      <c r="D236" s="212">
        <v>2763.4412</v>
      </c>
      <c r="E236" s="213">
        <v>2763.4412</v>
      </c>
    </row>
    <row r="237" spans="1:5" ht="30" customHeight="1">
      <c r="A237" s="214" t="s">
        <v>510</v>
      </c>
      <c r="B237" s="218" t="s">
        <v>511</v>
      </c>
      <c r="C237" s="219"/>
      <c r="D237" s="212">
        <v>2763.4412</v>
      </c>
      <c r="E237" s="213">
        <v>2763.4412</v>
      </c>
    </row>
    <row r="238" spans="1:5" ht="30" customHeight="1">
      <c r="A238" s="214" t="s">
        <v>512</v>
      </c>
      <c r="B238" s="218" t="s">
        <v>513</v>
      </c>
      <c r="C238" s="219">
        <v>0</v>
      </c>
      <c r="D238" s="212">
        <v>2</v>
      </c>
      <c r="E238" s="213">
        <v>2</v>
      </c>
    </row>
    <row r="239" spans="1:5" ht="30" customHeight="1">
      <c r="A239" s="214" t="s">
        <v>514</v>
      </c>
      <c r="B239" s="218" t="s">
        <v>515</v>
      </c>
      <c r="C239" s="219"/>
      <c r="D239" s="212">
        <v>2</v>
      </c>
      <c r="E239" s="213">
        <v>2</v>
      </c>
    </row>
    <row r="240" spans="1:5" ht="22.5" customHeight="1">
      <c r="A240" s="214" t="s">
        <v>516</v>
      </c>
      <c r="B240" s="218" t="s">
        <v>517</v>
      </c>
      <c r="C240" s="219">
        <v>37156.47</v>
      </c>
      <c r="D240" s="212">
        <v>35795</v>
      </c>
      <c r="E240" s="213">
        <v>-1361.47</v>
      </c>
    </row>
    <row r="241" spans="1:5" ht="30" customHeight="1">
      <c r="A241" s="214" t="s">
        <v>518</v>
      </c>
      <c r="B241" s="218" t="s">
        <v>519</v>
      </c>
      <c r="C241" s="219">
        <v>25147</v>
      </c>
      <c r="D241" s="212">
        <v>25858</v>
      </c>
      <c r="E241" s="213">
        <v>711</v>
      </c>
    </row>
    <row r="242" spans="1:5" ht="28.5" customHeight="1">
      <c r="A242" s="214" t="s">
        <v>520</v>
      </c>
      <c r="B242" s="218" t="s">
        <v>521</v>
      </c>
      <c r="C242" s="219">
        <v>9787.47</v>
      </c>
      <c r="D242" s="212">
        <v>9937</v>
      </c>
      <c r="E242" s="213">
        <v>149.530000000001</v>
      </c>
    </row>
    <row r="243" spans="1:5" ht="24.75" customHeight="1">
      <c r="A243" s="214" t="s">
        <v>522</v>
      </c>
      <c r="B243" s="218" t="s">
        <v>523</v>
      </c>
      <c r="C243" s="219">
        <v>2222</v>
      </c>
      <c r="D243" s="212">
        <v>0</v>
      </c>
      <c r="E243" s="213">
        <v>-2222</v>
      </c>
    </row>
    <row r="244" spans="1:5" ht="21.75" customHeight="1">
      <c r="A244" s="214" t="s">
        <v>524</v>
      </c>
      <c r="B244" s="218" t="s">
        <v>525</v>
      </c>
      <c r="C244" s="219">
        <v>2.5</v>
      </c>
      <c r="D244" s="212">
        <v>2.5</v>
      </c>
      <c r="E244" s="213">
        <v>0</v>
      </c>
    </row>
    <row r="245" spans="1:5" ht="24.75" customHeight="1">
      <c r="A245" s="214" t="s">
        <v>526</v>
      </c>
      <c r="B245" s="218" t="s">
        <v>527</v>
      </c>
      <c r="C245" s="219">
        <v>2.5</v>
      </c>
      <c r="D245" s="212">
        <v>2.5</v>
      </c>
      <c r="E245" s="213">
        <v>0</v>
      </c>
    </row>
    <row r="246" spans="1:5" ht="18.75" customHeight="1">
      <c r="A246" s="214" t="s">
        <v>528</v>
      </c>
      <c r="B246" s="218" t="s">
        <v>529</v>
      </c>
      <c r="C246" s="219">
        <v>1572.1</v>
      </c>
      <c r="D246" s="212">
        <v>1264.78296</v>
      </c>
      <c r="E246" s="213">
        <v>-307.31704</v>
      </c>
    </row>
    <row r="247" spans="1:5" ht="24.75" customHeight="1">
      <c r="A247" s="214" t="s">
        <v>530</v>
      </c>
      <c r="B247" s="218" t="s">
        <v>181</v>
      </c>
      <c r="C247" s="219">
        <v>700.59</v>
      </c>
      <c r="D247" s="212">
        <v>333.5038</v>
      </c>
      <c r="E247" s="213">
        <v>-367.0862</v>
      </c>
    </row>
    <row r="248" spans="1:5" ht="24.75" customHeight="1">
      <c r="A248" s="214" t="s">
        <v>531</v>
      </c>
      <c r="B248" s="218" t="s">
        <v>532</v>
      </c>
      <c r="C248" s="219">
        <v>752</v>
      </c>
      <c r="D248" s="212">
        <v>752</v>
      </c>
      <c r="E248" s="213">
        <v>0</v>
      </c>
    </row>
    <row r="249" spans="1:5" ht="24.75" customHeight="1">
      <c r="A249" s="214" t="s">
        <v>533</v>
      </c>
      <c r="B249" s="218" t="s">
        <v>125</v>
      </c>
      <c r="C249" s="219">
        <v>119.51</v>
      </c>
      <c r="D249" s="212">
        <v>179.27916</v>
      </c>
      <c r="E249" s="213">
        <v>59.76916</v>
      </c>
    </row>
    <row r="250" spans="1:5" ht="24.75" customHeight="1">
      <c r="A250" s="214" t="s">
        <v>534</v>
      </c>
      <c r="B250" s="218" t="s">
        <v>535</v>
      </c>
      <c r="C250" s="219">
        <v>3370.5</v>
      </c>
      <c r="D250" s="212">
        <v>7736.5</v>
      </c>
      <c r="E250" s="213">
        <v>4366</v>
      </c>
    </row>
    <row r="251" spans="1:5" ht="24.75" customHeight="1">
      <c r="A251" s="214" t="s">
        <v>536</v>
      </c>
      <c r="B251" s="218" t="s">
        <v>537</v>
      </c>
      <c r="C251" s="219">
        <v>3370.5</v>
      </c>
      <c r="D251" s="212">
        <v>7736.5</v>
      </c>
      <c r="E251" s="213">
        <v>4366</v>
      </c>
    </row>
    <row r="252" spans="1:5" ht="24.75" customHeight="1">
      <c r="A252" s="216" t="s">
        <v>538</v>
      </c>
      <c r="B252" s="217" t="s">
        <v>539</v>
      </c>
      <c r="C252" s="213">
        <v>49974.96</v>
      </c>
      <c r="D252" s="212">
        <v>65831.173777</v>
      </c>
      <c r="E252" s="213">
        <v>15856.213777</v>
      </c>
    </row>
    <row r="253" spans="1:5" ht="24.75" customHeight="1">
      <c r="A253" s="214" t="s">
        <v>540</v>
      </c>
      <c r="B253" s="218" t="s">
        <v>541</v>
      </c>
      <c r="C253" s="219">
        <v>1216</v>
      </c>
      <c r="D253" s="212">
        <v>4622.820613</v>
      </c>
      <c r="E253" s="213">
        <v>3406.820613</v>
      </c>
    </row>
    <row r="254" spans="1:5" ht="24.75" customHeight="1">
      <c r="A254" s="214" t="s">
        <v>542</v>
      </c>
      <c r="B254" s="218" t="s">
        <v>543</v>
      </c>
      <c r="C254" s="219">
        <v>430.1</v>
      </c>
      <c r="D254" s="212">
        <v>372.633</v>
      </c>
      <c r="E254" s="213">
        <v>-57.467</v>
      </c>
    </row>
    <row r="255" spans="1:5" ht="24.75" customHeight="1">
      <c r="A255" s="214" t="s">
        <v>544</v>
      </c>
      <c r="B255" s="218" t="s">
        <v>545</v>
      </c>
      <c r="C255" s="219">
        <v>5.22</v>
      </c>
      <c r="D255" s="212">
        <v>45.042471</v>
      </c>
      <c r="E255" s="213">
        <v>39.822471</v>
      </c>
    </row>
    <row r="256" spans="1:5" ht="24.75" customHeight="1">
      <c r="A256" s="214" t="s">
        <v>546</v>
      </c>
      <c r="B256" s="218" t="s">
        <v>547</v>
      </c>
      <c r="C256" s="219">
        <v>296.07</v>
      </c>
      <c r="D256" s="212">
        <v>250.8236</v>
      </c>
      <c r="E256" s="213">
        <v>-45.2464</v>
      </c>
    </row>
    <row r="257" spans="1:5" ht="24.75" customHeight="1">
      <c r="A257" s="214" t="s">
        <v>548</v>
      </c>
      <c r="B257" s="218" t="s">
        <v>549</v>
      </c>
      <c r="C257" s="219">
        <v>484.61</v>
      </c>
      <c r="D257" s="212">
        <v>3954.321542</v>
      </c>
      <c r="E257" s="213">
        <v>3469.711542</v>
      </c>
    </row>
    <row r="258" spans="1:5" ht="24.75" customHeight="1">
      <c r="A258" s="214" t="s">
        <v>550</v>
      </c>
      <c r="B258" s="218" t="s">
        <v>551</v>
      </c>
      <c r="C258" s="219">
        <v>1660</v>
      </c>
      <c r="D258" s="212">
        <v>1613</v>
      </c>
      <c r="E258" s="213">
        <v>-47</v>
      </c>
    </row>
    <row r="259" spans="1:5" ht="24.75" customHeight="1">
      <c r="A259" s="214" t="s">
        <v>552</v>
      </c>
      <c r="B259" s="218" t="s">
        <v>553</v>
      </c>
      <c r="C259" s="219">
        <v>1000</v>
      </c>
      <c r="D259" s="212">
        <v>1019</v>
      </c>
      <c r="E259" s="213">
        <v>19</v>
      </c>
    </row>
    <row r="260" spans="1:5" ht="24.75" customHeight="1">
      <c r="A260" s="214" t="s">
        <v>554</v>
      </c>
      <c r="B260" s="218" t="s">
        <v>555</v>
      </c>
      <c r="C260" s="219">
        <v>660</v>
      </c>
      <c r="D260" s="212">
        <v>594</v>
      </c>
      <c r="E260" s="213">
        <v>-66</v>
      </c>
    </row>
    <row r="261" spans="1:5" ht="24.75" customHeight="1">
      <c r="A261" s="214" t="s">
        <v>556</v>
      </c>
      <c r="B261" s="218" t="s">
        <v>557</v>
      </c>
      <c r="C261" s="219">
        <v>1678</v>
      </c>
      <c r="D261" s="212">
        <v>1336</v>
      </c>
      <c r="E261" s="213">
        <v>-342</v>
      </c>
    </row>
    <row r="262" spans="1:5" ht="24.75" customHeight="1">
      <c r="A262" s="214" t="s">
        <v>558</v>
      </c>
      <c r="B262" s="218" t="s">
        <v>559</v>
      </c>
      <c r="C262" s="219">
        <v>222</v>
      </c>
      <c r="D262" s="212">
        <v>222</v>
      </c>
      <c r="E262" s="213">
        <v>0</v>
      </c>
    </row>
    <row r="263" spans="1:5" ht="24.75" customHeight="1">
      <c r="A263" s="214" t="s">
        <v>560</v>
      </c>
      <c r="B263" s="218" t="s">
        <v>561</v>
      </c>
      <c r="C263" s="219">
        <v>1456</v>
      </c>
      <c r="D263" s="212">
        <v>1114</v>
      </c>
      <c r="E263" s="213">
        <v>-342</v>
      </c>
    </row>
    <row r="264" spans="1:5" ht="24.75" customHeight="1">
      <c r="A264" s="214" t="s">
        <v>562</v>
      </c>
      <c r="B264" s="218" t="s">
        <v>563</v>
      </c>
      <c r="C264" s="219">
        <v>9533.5</v>
      </c>
      <c r="D264" s="212">
        <v>36149.36</v>
      </c>
      <c r="E264" s="213">
        <v>26615.86</v>
      </c>
    </row>
    <row r="265" spans="1:5" ht="24.75" customHeight="1">
      <c r="A265" s="214" t="s">
        <v>564</v>
      </c>
      <c r="B265" s="218" t="s">
        <v>565</v>
      </c>
      <c r="C265" s="219"/>
      <c r="D265" s="212">
        <v>5.6</v>
      </c>
      <c r="E265" s="213">
        <v>5.6</v>
      </c>
    </row>
    <row r="266" spans="1:5" ht="24.75" customHeight="1">
      <c r="A266" s="214" t="s">
        <v>566</v>
      </c>
      <c r="B266" s="218" t="s">
        <v>567</v>
      </c>
      <c r="C266" s="219">
        <v>29.5</v>
      </c>
      <c r="D266" s="212">
        <v>24.5</v>
      </c>
      <c r="E266" s="213">
        <v>-5</v>
      </c>
    </row>
    <row r="267" spans="1:5" ht="24.75" customHeight="1">
      <c r="A267" s="214" t="s">
        <v>568</v>
      </c>
      <c r="B267" s="218" t="s">
        <v>569</v>
      </c>
      <c r="C267" s="219"/>
      <c r="D267" s="212">
        <v>23.6</v>
      </c>
      <c r="E267" s="213">
        <v>23.6</v>
      </c>
    </row>
    <row r="268" spans="1:5" ht="24.75" customHeight="1">
      <c r="A268" s="214" t="s">
        <v>570</v>
      </c>
      <c r="B268" s="218" t="s">
        <v>571</v>
      </c>
      <c r="C268" s="219">
        <v>4104</v>
      </c>
      <c r="D268" s="212">
        <v>4433</v>
      </c>
      <c r="E268" s="213">
        <v>329</v>
      </c>
    </row>
    <row r="269" spans="1:5" ht="24.75" customHeight="1">
      <c r="A269" s="214" t="s">
        <v>572</v>
      </c>
      <c r="B269" s="218" t="s">
        <v>573</v>
      </c>
      <c r="C269" s="219">
        <v>513</v>
      </c>
      <c r="D269" s="212">
        <v>474</v>
      </c>
      <c r="E269" s="213">
        <v>-39</v>
      </c>
    </row>
    <row r="270" spans="1:5" ht="24.75" customHeight="1">
      <c r="A270" s="214" t="s">
        <v>574</v>
      </c>
      <c r="B270" s="218" t="s">
        <v>575</v>
      </c>
      <c r="C270" s="219">
        <v>4887</v>
      </c>
      <c r="D270" s="212">
        <v>5765.66</v>
      </c>
      <c r="E270" s="213">
        <v>878.66</v>
      </c>
    </row>
    <row r="271" spans="1:5" ht="24.75" customHeight="1">
      <c r="A271" s="214" t="s">
        <v>576</v>
      </c>
      <c r="B271" s="218" t="s">
        <v>577</v>
      </c>
      <c r="C271" s="219"/>
      <c r="D271" s="212">
        <v>25423</v>
      </c>
      <c r="E271" s="213">
        <v>25423</v>
      </c>
    </row>
    <row r="272" spans="1:5" ht="24.75" customHeight="1">
      <c r="A272" s="214" t="s">
        <v>578</v>
      </c>
      <c r="B272" s="218" t="s">
        <v>579</v>
      </c>
      <c r="C272" s="219">
        <v>0</v>
      </c>
      <c r="D272" s="212">
        <v>70</v>
      </c>
      <c r="E272" s="213">
        <v>70</v>
      </c>
    </row>
    <row r="273" spans="1:5" ht="24.75" customHeight="1">
      <c r="A273" s="214" t="s">
        <v>580</v>
      </c>
      <c r="B273" s="218" t="s">
        <v>581</v>
      </c>
      <c r="C273" s="219"/>
      <c r="D273" s="212">
        <v>70</v>
      </c>
      <c r="E273" s="213">
        <v>70</v>
      </c>
    </row>
    <row r="274" spans="1:5" ht="24.75" customHeight="1">
      <c r="A274" s="214" t="s">
        <v>582</v>
      </c>
      <c r="B274" s="218" t="s">
        <v>583</v>
      </c>
      <c r="C274" s="219">
        <v>1792.46</v>
      </c>
      <c r="D274" s="212">
        <v>1753.2</v>
      </c>
      <c r="E274" s="213">
        <v>-39.26</v>
      </c>
    </row>
    <row r="275" spans="1:5" ht="24.75" customHeight="1">
      <c r="A275" s="214" t="s">
        <v>584</v>
      </c>
      <c r="B275" s="218" t="s">
        <v>585</v>
      </c>
      <c r="C275" s="219">
        <v>336.75</v>
      </c>
      <c r="D275" s="212">
        <v>279.2</v>
      </c>
      <c r="E275" s="213">
        <v>-57.55</v>
      </c>
    </row>
    <row r="276" spans="1:5" ht="24.75" customHeight="1">
      <c r="A276" s="214" t="s">
        <v>586</v>
      </c>
      <c r="B276" s="218" t="s">
        <v>587</v>
      </c>
      <c r="C276" s="219">
        <v>1446</v>
      </c>
      <c r="D276" s="212">
        <v>1013</v>
      </c>
      <c r="E276" s="213">
        <v>-433</v>
      </c>
    </row>
    <row r="277" spans="1:5" ht="24.75" customHeight="1">
      <c r="A277" s="214" t="s">
        <v>588</v>
      </c>
      <c r="B277" s="218" t="s">
        <v>589</v>
      </c>
      <c r="C277" s="219">
        <v>9.71</v>
      </c>
      <c r="D277" s="212">
        <v>461</v>
      </c>
      <c r="E277" s="213">
        <v>451.29</v>
      </c>
    </row>
    <row r="278" spans="1:5" ht="24.75" customHeight="1">
      <c r="A278" s="214" t="s">
        <v>590</v>
      </c>
      <c r="B278" s="218" t="s">
        <v>591</v>
      </c>
      <c r="C278" s="219">
        <v>170</v>
      </c>
      <c r="D278" s="212">
        <v>6107.552606</v>
      </c>
      <c r="E278" s="213">
        <v>5937.552606</v>
      </c>
    </row>
    <row r="279" spans="1:5" ht="24.75" customHeight="1">
      <c r="A279" s="214" t="s">
        <v>592</v>
      </c>
      <c r="B279" s="218" t="s">
        <v>593</v>
      </c>
      <c r="C279" s="219"/>
      <c r="D279" s="212">
        <v>1909.067084</v>
      </c>
      <c r="E279" s="213">
        <v>1909.067084</v>
      </c>
    </row>
    <row r="280" spans="1:5" ht="24.75" customHeight="1">
      <c r="A280" s="214" t="s">
        <v>594</v>
      </c>
      <c r="B280" s="218" t="s">
        <v>595</v>
      </c>
      <c r="C280" s="219"/>
      <c r="D280" s="212">
        <v>3598.518433</v>
      </c>
      <c r="E280" s="213">
        <v>3598.518433</v>
      </c>
    </row>
    <row r="281" spans="1:5" ht="24.75" customHeight="1">
      <c r="A281" s="214" t="s">
        <v>596</v>
      </c>
      <c r="B281" s="218" t="s">
        <v>597</v>
      </c>
      <c r="C281" s="219"/>
      <c r="D281" s="212">
        <v>429.967089</v>
      </c>
      <c r="E281" s="213">
        <v>429.967089</v>
      </c>
    </row>
    <row r="282" spans="1:5" ht="24.75" customHeight="1">
      <c r="A282" s="214" t="s">
        <v>598</v>
      </c>
      <c r="B282" s="218" t="s">
        <v>599</v>
      </c>
      <c r="C282" s="219">
        <v>170</v>
      </c>
      <c r="D282" s="212">
        <v>170</v>
      </c>
      <c r="E282" s="213">
        <v>0</v>
      </c>
    </row>
    <row r="283" spans="1:5" ht="24.75" customHeight="1">
      <c r="A283" s="214" t="s">
        <v>600</v>
      </c>
      <c r="B283" s="218" t="s">
        <v>601</v>
      </c>
      <c r="C283" s="219">
        <v>26560</v>
      </c>
      <c r="D283" s="212">
        <v>6655</v>
      </c>
      <c r="E283" s="213">
        <v>-19905</v>
      </c>
    </row>
    <row r="284" spans="1:5" ht="24.75" customHeight="1">
      <c r="A284" s="214" t="s">
        <v>602</v>
      </c>
      <c r="B284" s="218" t="s">
        <v>603</v>
      </c>
      <c r="C284" s="219">
        <v>26560</v>
      </c>
      <c r="D284" s="212">
        <v>6655</v>
      </c>
      <c r="E284" s="213">
        <v>-19905</v>
      </c>
    </row>
    <row r="285" spans="1:5" ht="24.75" customHeight="1">
      <c r="A285" s="214" t="s">
        <v>604</v>
      </c>
      <c r="B285" s="218" t="s">
        <v>605</v>
      </c>
      <c r="C285" s="219">
        <v>870</v>
      </c>
      <c r="D285" s="212">
        <v>637</v>
      </c>
      <c r="E285" s="213">
        <v>-233</v>
      </c>
    </row>
    <row r="286" spans="1:5" ht="24.75" customHeight="1">
      <c r="A286" s="214" t="s">
        <v>606</v>
      </c>
      <c r="B286" s="218" t="s">
        <v>607</v>
      </c>
      <c r="C286" s="219">
        <v>870</v>
      </c>
      <c r="D286" s="212">
        <v>637</v>
      </c>
      <c r="E286" s="213">
        <v>-233</v>
      </c>
    </row>
    <row r="287" spans="1:5" ht="24.75" customHeight="1">
      <c r="A287" s="214" t="s">
        <v>608</v>
      </c>
      <c r="B287" s="218" t="s">
        <v>609</v>
      </c>
      <c r="C287" s="219">
        <v>6</v>
      </c>
      <c r="D287" s="212">
        <v>85</v>
      </c>
      <c r="E287" s="213">
        <v>79</v>
      </c>
    </row>
    <row r="288" spans="1:5" ht="24.75" customHeight="1">
      <c r="A288" s="214" t="s">
        <v>610</v>
      </c>
      <c r="B288" s="218" t="s">
        <v>611</v>
      </c>
      <c r="C288" s="219">
        <v>6</v>
      </c>
      <c r="D288" s="212">
        <v>85</v>
      </c>
      <c r="E288" s="213">
        <v>79</v>
      </c>
    </row>
    <row r="289" spans="1:5" ht="24.75" customHeight="1">
      <c r="A289" s="214" t="s">
        <v>612</v>
      </c>
      <c r="B289" s="218" t="s">
        <v>613</v>
      </c>
      <c r="C289" s="219"/>
      <c r="D289" s="212">
        <v>0</v>
      </c>
      <c r="E289" s="213">
        <v>0</v>
      </c>
    </row>
    <row r="290" spans="1:5" ht="24.75" customHeight="1">
      <c r="A290" s="214" t="s">
        <v>614</v>
      </c>
      <c r="B290" s="218" t="s">
        <v>615</v>
      </c>
      <c r="C290" s="219">
        <v>6489</v>
      </c>
      <c r="D290" s="212">
        <v>6791.840558</v>
      </c>
      <c r="E290" s="213">
        <v>302.840558</v>
      </c>
    </row>
    <row r="291" spans="1:5" ht="24.75" customHeight="1">
      <c r="A291" s="214" t="s">
        <v>616</v>
      </c>
      <c r="B291" s="218" t="s">
        <v>190</v>
      </c>
      <c r="C291" s="219">
        <v>6092</v>
      </c>
      <c r="D291" s="212">
        <v>6092</v>
      </c>
      <c r="E291" s="213">
        <v>0</v>
      </c>
    </row>
    <row r="292" spans="1:5" ht="24.75" customHeight="1">
      <c r="A292" s="214" t="s">
        <v>617</v>
      </c>
      <c r="B292" s="218" t="s">
        <v>256</v>
      </c>
      <c r="C292" s="219">
        <v>160</v>
      </c>
      <c r="D292" s="212">
        <v>0</v>
      </c>
      <c r="E292" s="213">
        <v>-160</v>
      </c>
    </row>
    <row r="293" spans="1:5" ht="24.75" customHeight="1">
      <c r="A293" s="214" t="s">
        <v>618</v>
      </c>
      <c r="B293" s="218" t="s">
        <v>619</v>
      </c>
      <c r="C293" s="219">
        <v>27</v>
      </c>
      <c r="D293" s="212">
        <v>27</v>
      </c>
      <c r="E293" s="213">
        <v>0</v>
      </c>
    </row>
    <row r="294" spans="1:5" ht="24.75" customHeight="1">
      <c r="A294" s="214" t="s">
        <v>620</v>
      </c>
      <c r="B294" s="218" t="s">
        <v>621</v>
      </c>
      <c r="C294" s="219">
        <v>210</v>
      </c>
      <c r="D294" s="212">
        <v>672.840558</v>
      </c>
      <c r="E294" s="213">
        <v>462.840558</v>
      </c>
    </row>
    <row r="295" spans="1:5" ht="24.75" customHeight="1">
      <c r="A295" s="214" t="s">
        <v>622</v>
      </c>
      <c r="B295" s="218" t="s">
        <v>623</v>
      </c>
      <c r="C295" s="219">
        <v>0</v>
      </c>
      <c r="D295" s="212">
        <v>0.4</v>
      </c>
      <c r="E295" s="213">
        <v>0.4</v>
      </c>
    </row>
    <row r="296" spans="1:5" ht="24.75" customHeight="1">
      <c r="A296" s="214" t="s">
        <v>624</v>
      </c>
      <c r="B296" s="218" t="s">
        <v>625</v>
      </c>
      <c r="C296" s="219"/>
      <c r="D296" s="212">
        <v>0.4</v>
      </c>
      <c r="E296" s="213">
        <v>0.4</v>
      </c>
    </row>
    <row r="297" spans="1:5" ht="24.75" customHeight="1">
      <c r="A297" s="214" t="s">
        <v>626</v>
      </c>
      <c r="B297" s="218" t="s">
        <v>627</v>
      </c>
      <c r="C297" s="219">
        <v>0</v>
      </c>
      <c r="D297" s="212">
        <v>10</v>
      </c>
      <c r="E297" s="213">
        <v>10</v>
      </c>
    </row>
    <row r="298" spans="1:5" ht="24.75" customHeight="1">
      <c r="A298" s="214" t="s">
        <v>628</v>
      </c>
      <c r="B298" s="218" t="s">
        <v>629</v>
      </c>
      <c r="C298" s="219"/>
      <c r="D298" s="212">
        <v>10</v>
      </c>
      <c r="E298" s="213">
        <v>10</v>
      </c>
    </row>
    <row r="299" spans="1:5" ht="24.75" customHeight="1">
      <c r="A299" s="216" t="s">
        <v>630</v>
      </c>
      <c r="B299" s="217" t="s">
        <v>631</v>
      </c>
      <c r="C299" s="213">
        <v>753.13</v>
      </c>
      <c r="D299" s="212">
        <v>2535.42865</v>
      </c>
      <c r="E299" s="213">
        <v>1782.29865</v>
      </c>
    </row>
    <row r="300" spans="1:5" ht="24.75" customHeight="1">
      <c r="A300" s="214" t="s">
        <v>632</v>
      </c>
      <c r="B300" s="218" t="s">
        <v>633</v>
      </c>
      <c r="C300" s="219">
        <v>60</v>
      </c>
      <c r="D300" s="212">
        <v>60</v>
      </c>
      <c r="E300" s="213">
        <v>0</v>
      </c>
    </row>
    <row r="301" spans="1:5" ht="24.75" customHeight="1">
      <c r="A301" s="214" t="s">
        <v>634</v>
      </c>
      <c r="B301" s="218" t="s">
        <v>635</v>
      </c>
      <c r="C301" s="219">
        <v>60</v>
      </c>
      <c r="D301" s="212">
        <v>60</v>
      </c>
      <c r="E301" s="213">
        <v>0</v>
      </c>
    </row>
    <row r="302" spans="1:5" ht="24.75" customHeight="1">
      <c r="A302" s="214" t="s">
        <v>636</v>
      </c>
      <c r="B302" s="218" t="s">
        <v>637</v>
      </c>
      <c r="C302" s="219">
        <v>100</v>
      </c>
      <c r="D302" s="212">
        <v>1918</v>
      </c>
      <c r="E302" s="213">
        <v>1818</v>
      </c>
    </row>
    <row r="303" spans="1:5" ht="24.75" customHeight="1">
      <c r="A303" s="214" t="s">
        <v>638</v>
      </c>
      <c r="B303" s="218" t="s">
        <v>639</v>
      </c>
      <c r="C303" s="219">
        <v>100</v>
      </c>
      <c r="D303" s="212">
        <v>1918</v>
      </c>
      <c r="E303" s="213">
        <v>1818</v>
      </c>
    </row>
    <row r="304" spans="1:5" ht="24.75" customHeight="1">
      <c r="A304" s="214" t="s">
        <v>640</v>
      </c>
      <c r="B304" s="218" t="s">
        <v>641</v>
      </c>
      <c r="C304" s="219">
        <v>50</v>
      </c>
      <c r="D304" s="212">
        <v>153</v>
      </c>
      <c r="E304" s="213">
        <v>103</v>
      </c>
    </row>
    <row r="305" spans="1:5" ht="24.75" customHeight="1">
      <c r="A305" s="214" t="s">
        <v>642</v>
      </c>
      <c r="B305" s="218" t="s">
        <v>643</v>
      </c>
      <c r="C305" s="219">
        <v>50</v>
      </c>
      <c r="D305" s="212">
        <v>50</v>
      </c>
      <c r="E305" s="213">
        <v>0</v>
      </c>
    </row>
    <row r="306" spans="1:5" ht="24.75" customHeight="1">
      <c r="A306" s="214" t="s">
        <v>644</v>
      </c>
      <c r="B306" s="218" t="s">
        <v>645</v>
      </c>
      <c r="C306" s="219"/>
      <c r="D306" s="212">
        <v>103</v>
      </c>
      <c r="E306" s="213">
        <v>103</v>
      </c>
    </row>
    <row r="307" spans="1:5" ht="24.75" customHeight="1">
      <c r="A307" s="214" t="s">
        <v>646</v>
      </c>
      <c r="B307" s="218" t="s">
        <v>647</v>
      </c>
      <c r="C307" s="219">
        <v>142</v>
      </c>
      <c r="D307" s="212">
        <v>0</v>
      </c>
      <c r="E307" s="213">
        <v>-142</v>
      </c>
    </row>
    <row r="308" spans="1:5" ht="24.75" customHeight="1">
      <c r="A308" s="214" t="s">
        <v>648</v>
      </c>
      <c r="B308" s="218" t="s">
        <v>649</v>
      </c>
      <c r="C308" s="219">
        <v>142</v>
      </c>
      <c r="D308" s="212">
        <v>0</v>
      </c>
      <c r="E308" s="213">
        <v>-142</v>
      </c>
    </row>
    <row r="309" spans="1:5" ht="24.75" customHeight="1">
      <c r="A309" s="214" t="s">
        <v>650</v>
      </c>
      <c r="B309" s="218" t="s">
        <v>651</v>
      </c>
      <c r="C309" s="219">
        <v>300</v>
      </c>
      <c r="D309" s="212">
        <v>0</v>
      </c>
      <c r="E309" s="213">
        <v>-300</v>
      </c>
    </row>
    <row r="310" spans="1:5" ht="24.75" customHeight="1">
      <c r="A310" s="214" t="s">
        <v>652</v>
      </c>
      <c r="B310" s="218" t="s">
        <v>653</v>
      </c>
      <c r="C310" s="219">
        <v>300</v>
      </c>
      <c r="D310" s="212">
        <v>0</v>
      </c>
      <c r="E310" s="213">
        <v>-300</v>
      </c>
    </row>
    <row r="311" spans="1:5" ht="24.75" customHeight="1">
      <c r="A311" s="214" t="s">
        <v>654</v>
      </c>
      <c r="B311" s="218" t="s">
        <v>655</v>
      </c>
      <c r="C311" s="219">
        <v>101.13</v>
      </c>
      <c r="D311" s="212">
        <v>73.42865</v>
      </c>
      <c r="E311" s="213">
        <v>-27.70135</v>
      </c>
    </row>
    <row r="312" spans="1:5" ht="24.75" customHeight="1">
      <c r="A312" s="214" t="s">
        <v>656</v>
      </c>
      <c r="B312" s="218" t="s">
        <v>657</v>
      </c>
      <c r="C312" s="219">
        <v>16</v>
      </c>
      <c r="D312" s="212">
        <v>16</v>
      </c>
      <c r="E312" s="213">
        <v>0</v>
      </c>
    </row>
    <row r="313" spans="1:5" ht="24.75" customHeight="1">
      <c r="A313" s="214" t="s">
        <v>658</v>
      </c>
      <c r="B313" s="218" t="s">
        <v>659</v>
      </c>
      <c r="C313" s="219">
        <v>85.13</v>
      </c>
      <c r="D313" s="212">
        <v>57.42865</v>
      </c>
      <c r="E313" s="213">
        <v>-27.70135</v>
      </c>
    </row>
    <row r="314" spans="1:5" ht="24.75" customHeight="1">
      <c r="A314" s="214" t="s">
        <v>660</v>
      </c>
      <c r="B314" s="218" t="s">
        <v>661</v>
      </c>
      <c r="C314" s="219">
        <v>0</v>
      </c>
      <c r="D314" s="212">
        <v>331</v>
      </c>
      <c r="E314" s="213">
        <v>331</v>
      </c>
    </row>
    <row r="315" spans="1:5" ht="24.75" customHeight="1">
      <c r="A315" s="214" t="s">
        <v>662</v>
      </c>
      <c r="B315" s="218" t="s">
        <v>663</v>
      </c>
      <c r="C315" s="219"/>
      <c r="D315" s="212">
        <v>331</v>
      </c>
      <c r="E315" s="213">
        <v>331</v>
      </c>
    </row>
    <row r="316" spans="1:5" ht="24.75" customHeight="1">
      <c r="A316" s="216" t="s">
        <v>664</v>
      </c>
      <c r="B316" s="217" t="s">
        <v>665</v>
      </c>
      <c r="C316" s="213">
        <v>5418</v>
      </c>
      <c r="D316" s="212">
        <v>7586.456574</v>
      </c>
      <c r="E316" s="213">
        <v>2168.456574</v>
      </c>
    </row>
    <row r="317" spans="1:5" ht="24.75" customHeight="1">
      <c r="A317" s="214" t="s">
        <v>666</v>
      </c>
      <c r="B317" s="218" t="s">
        <v>667</v>
      </c>
      <c r="C317" s="219">
        <v>3889.33</v>
      </c>
      <c r="D317" s="212">
        <v>3062.215374</v>
      </c>
      <c r="E317" s="213">
        <v>-827.114626</v>
      </c>
    </row>
    <row r="318" spans="1:5" ht="24.75" customHeight="1">
      <c r="A318" s="214" t="s">
        <v>668</v>
      </c>
      <c r="B318" s="218" t="s">
        <v>669</v>
      </c>
      <c r="C318" s="219">
        <v>737.05</v>
      </c>
      <c r="D318" s="212">
        <v>700.8674</v>
      </c>
      <c r="E318" s="213">
        <v>-36.1826</v>
      </c>
    </row>
    <row r="319" spans="1:5" ht="24.75" customHeight="1">
      <c r="A319" s="214" t="s">
        <v>670</v>
      </c>
      <c r="B319" s="218" t="s">
        <v>671</v>
      </c>
      <c r="C319" s="219">
        <v>765</v>
      </c>
      <c r="D319" s="212">
        <v>42.348174</v>
      </c>
      <c r="E319" s="213">
        <v>-722.651826</v>
      </c>
    </row>
    <row r="320" spans="1:5" ht="24.75" customHeight="1">
      <c r="A320" s="214" t="s">
        <v>672</v>
      </c>
      <c r="B320" s="218" t="s">
        <v>673</v>
      </c>
      <c r="C320" s="219">
        <v>415</v>
      </c>
      <c r="D320" s="212">
        <v>415</v>
      </c>
      <c r="E320" s="213">
        <v>0</v>
      </c>
    </row>
    <row r="321" spans="1:5" ht="24.75" customHeight="1">
      <c r="A321" s="214" t="s">
        <v>674</v>
      </c>
      <c r="B321" s="218" t="s">
        <v>675</v>
      </c>
      <c r="C321" s="219">
        <v>1400.94</v>
      </c>
      <c r="D321" s="212">
        <v>1346.6687</v>
      </c>
      <c r="E321" s="213">
        <v>-54.2713</v>
      </c>
    </row>
    <row r="322" spans="1:5" ht="24.75" customHeight="1">
      <c r="A322" s="214" t="s">
        <v>676</v>
      </c>
      <c r="B322" s="218" t="s">
        <v>677</v>
      </c>
      <c r="C322" s="219">
        <v>94</v>
      </c>
      <c r="D322" s="212">
        <v>79.63</v>
      </c>
      <c r="E322" s="213">
        <v>-14.37</v>
      </c>
    </row>
    <row r="323" spans="1:5" ht="24.75" customHeight="1">
      <c r="A323" s="214" t="s">
        <v>678</v>
      </c>
      <c r="B323" s="218" t="s">
        <v>679</v>
      </c>
      <c r="C323" s="219">
        <v>78.18</v>
      </c>
      <c r="D323" s="212">
        <v>78.18</v>
      </c>
      <c r="E323" s="213">
        <v>0</v>
      </c>
    </row>
    <row r="324" spans="1:5" ht="24.75" customHeight="1">
      <c r="A324" s="214" t="s">
        <v>680</v>
      </c>
      <c r="B324" s="218" t="s">
        <v>681</v>
      </c>
      <c r="C324" s="219">
        <v>399.16</v>
      </c>
      <c r="D324" s="212">
        <v>399.5211</v>
      </c>
      <c r="E324" s="213">
        <v>0.361099999999999</v>
      </c>
    </row>
    <row r="325" spans="1:5" ht="24.75" customHeight="1">
      <c r="A325" s="214" t="s">
        <v>682</v>
      </c>
      <c r="B325" s="218" t="s">
        <v>683</v>
      </c>
      <c r="C325" s="219">
        <v>1000</v>
      </c>
      <c r="D325" s="212">
        <v>1000</v>
      </c>
      <c r="E325" s="213">
        <v>0</v>
      </c>
    </row>
    <row r="326" spans="1:5" ht="24.75" customHeight="1">
      <c r="A326" s="214" t="s">
        <v>684</v>
      </c>
      <c r="B326" s="218" t="s">
        <v>685</v>
      </c>
      <c r="C326" s="219">
        <v>1000</v>
      </c>
      <c r="D326" s="212">
        <v>1000</v>
      </c>
      <c r="E326" s="213">
        <v>0</v>
      </c>
    </row>
    <row r="327" spans="1:5" ht="24.75" customHeight="1">
      <c r="A327" s="214" t="s">
        <v>686</v>
      </c>
      <c r="B327" s="218" t="s">
        <v>687</v>
      </c>
      <c r="C327" s="219">
        <v>500</v>
      </c>
      <c r="D327" s="212">
        <v>3298</v>
      </c>
      <c r="E327" s="213">
        <v>2798</v>
      </c>
    </row>
    <row r="328" spans="1:5" ht="24.75" customHeight="1">
      <c r="A328" s="214" t="s">
        <v>688</v>
      </c>
      <c r="B328" s="218" t="s">
        <v>689</v>
      </c>
      <c r="C328" s="219">
        <v>500</v>
      </c>
      <c r="D328" s="212">
        <v>3298</v>
      </c>
      <c r="E328" s="213">
        <v>2798</v>
      </c>
    </row>
    <row r="329" spans="1:5" ht="24.75" customHeight="1">
      <c r="A329" s="214" t="s">
        <v>690</v>
      </c>
      <c r="B329" s="218" t="s">
        <v>691</v>
      </c>
      <c r="C329" s="219">
        <v>0</v>
      </c>
      <c r="D329" s="212">
        <v>200</v>
      </c>
      <c r="E329" s="213">
        <v>200</v>
      </c>
    </row>
    <row r="330" spans="1:5" ht="24.75" customHeight="1">
      <c r="A330" s="214" t="s">
        <v>692</v>
      </c>
      <c r="B330" s="218" t="s">
        <v>693</v>
      </c>
      <c r="C330" s="219">
        <v>0</v>
      </c>
      <c r="D330" s="212">
        <v>200</v>
      </c>
      <c r="E330" s="213">
        <v>200</v>
      </c>
    </row>
    <row r="331" spans="1:5" ht="24.75" customHeight="1">
      <c r="A331" s="214" t="s">
        <v>694</v>
      </c>
      <c r="B331" s="218" t="s">
        <v>695</v>
      </c>
      <c r="C331" s="219">
        <v>28.67</v>
      </c>
      <c r="D331" s="212">
        <v>26.2412</v>
      </c>
      <c r="E331" s="213">
        <v>-2.4288</v>
      </c>
    </row>
    <row r="332" spans="1:5" ht="24.75" customHeight="1">
      <c r="A332" s="214" t="s">
        <v>696</v>
      </c>
      <c r="B332" s="218" t="s">
        <v>697</v>
      </c>
      <c r="C332" s="219">
        <v>28.67</v>
      </c>
      <c r="D332" s="212">
        <v>26.2412</v>
      </c>
      <c r="E332" s="213">
        <v>-2.4288</v>
      </c>
    </row>
    <row r="333" spans="1:5" ht="24.75" customHeight="1">
      <c r="A333" s="216" t="s">
        <v>698</v>
      </c>
      <c r="B333" s="217" t="s">
        <v>699</v>
      </c>
      <c r="C333" s="213">
        <v>35201.12</v>
      </c>
      <c r="D333" s="212">
        <v>36224.18515</v>
      </c>
      <c r="E333" s="213">
        <v>1023.06515</v>
      </c>
    </row>
    <row r="334" spans="1:5" ht="21" customHeight="1">
      <c r="A334" s="214" t="s">
        <v>700</v>
      </c>
      <c r="B334" s="218" t="s">
        <v>701</v>
      </c>
      <c r="C334" s="219">
        <v>13387.47</v>
      </c>
      <c r="D334" s="212">
        <v>15852.670535</v>
      </c>
      <c r="E334" s="213">
        <v>2465.200535</v>
      </c>
    </row>
    <row r="335" spans="1:5" ht="24.75" customHeight="1">
      <c r="A335" s="214" t="s">
        <v>702</v>
      </c>
      <c r="B335" s="218" t="s">
        <v>703</v>
      </c>
      <c r="C335" s="219">
        <v>683.8</v>
      </c>
      <c r="D335" s="212">
        <v>571.74163</v>
      </c>
      <c r="E335" s="213">
        <v>-112.05837</v>
      </c>
    </row>
    <row r="336" spans="1:5" ht="24.75" customHeight="1">
      <c r="A336" s="214" t="s">
        <v>704</v>
      </c>
      <c r="B336" s="218" t="s">
        <v>705</v>
      </c>
      <c r="C336" s="219">
        <v>1406</v>
      </c>
      <c r="D336" s="212">
        <v>219.01003</v>
      </c>
      <c r="E336" s="213">
        <v>-1186.98997</v>
      </c>
    </row>
    <row r="337" spans="1:5" ht="24.75" customHeight="1">
      <c r="A337" s="214" t="s">
        <v>706</v>
      </c>
      <c r="B337" s="218" t="s">
        <v>707</v>
      </c>
      <c r="C337" s="219">
        <v>2086.63</v>
      </c>
      <c r="D337" s="212">
        <v>1773.799975</v>
      </c>
      <c r="E337" s="213">
        <v>-312.830025</v>
      </c>
    </row>
    <row r="338" spans="1:5" ht="24.75" customHeight="1">
      <c r="A338" s="214" t="s">
        <v>708</v>
      </c>
      <c r="B338" s="218" t="s">
        <v>709</v>
      </c>
      <c r="C338" s="219">
        <v>27</v>
      </c>
      <c r="D338" s="212">
        <v>39.06</v>
      </c>
      <c r="E338" s="213">
        <v>12.06</v>
      </c>
    </row>
    <row r="339" spans="1:5" ht="24.75" customHeight="1">
      <c r="A339" s="214" t="s">
        <v>710</v>
      </c>
      <c r="B339" s="218" t="s">
        <v>711</v>
      </c>
      <c r="C339" s="219">
        <v>530</v>
      </c>
      <c r="D339" s="212">
        <v>936</v>
      </c>
      <c r="E339" s="213">
        <v>406</v>
      </c>
    </row>
    <row r="340" spans="1:5" ht="24.75" customHeight="1">
      <c r="A340" s="214" t="s">
        <v>712</v>
      </c>
      <c r="B340" s="218" t="s">
        <v>713</v>
      </c>
      <c r="C340" s="219">
        <v>47</v>
      </c>
      <c r="D340" s="212">
        <v>47</v>
      </c>
      <c r="E340" s="213">
        <v>0</v>
      </c>
    </row>
    <row r="341" spans="1:5" ht="24.75" customHeight="1">
      <c r="A341" s="214" t="s">
        <v>714</v>
      </c>
      <c r="B341" s="218" t="s">
        <v>715</v>
      </c>
      <c r="C341" s="219">
        <v>80</v>
      </c>
      <c r="D341" s="212">
        <v>80</v>
      </c>
      <c r="E341" s="213">
        <v>0</v>
      </c>
    </row>
    <row r="342" spans="1:5" ht="24.75" customHeight="1">
      <c r="A342" s="214" t="s">
        <v>716</v>
      </c>
      <c r="B342" s="218" t="s">
        <v>717</v>
      </c>
      <c r="C342" s="219">
        <v>574.04</v>
      </c>
      <c r="D342" s="212">
        <v>262.15</v>
      </c>
      <c r="E342" s="213">
        <v>-311.89</v>
      </c>
    </row>
    <row r="343" spans="1:5" ht="24.75" customHeight="1">
      <c r="A343" s="214" t="s">
        <v>718</v>
      </c>
      <c r="B343" s="218" t="s">
        <v>719</v>
      </c>
      <c r="C343" s="219"/>
      <c r="D343" s="212">
        <v>248</v>
      </c>
      <c r="E343" s="213">
        <v>248</v>
      </c>
    </row>
    <row r="344" spans="1:5" ht="24.75" customHeight="1">
      <c r="A344" s="214" t="s">
        <v>720</v>
      </c>
      <c r="B344" s="218" t="s">
        <v>721</v>
      </c>
      <c r="C344" s="219">
        <v>40</v>
      </c>
      <c r="D344" s="212">
        <v>5724</v>
      </c>
      <c r="E344" s="213">
        <v>5684</v>
      </c>
    </row>
    <row r="345" spans="1:5" ht="24.75" customHeight="1">
      <c r="A345" s="214" t="s">
        <v>722</v>
      </c>
      <c r="B345" s="218" t="s">
        <v>723</v>
      </c>
      <c r="C345" s="219">
        <v>18</v>
      </c>
      <c r="D345" s="212">
        <v>18</v>
      </c>
      <c r="E345" s="213">
        <v>0</v>
      </c>
    </row>
    <row r="346" spans="1:5" ht="24.75" customHeight="1">
      <c r="A346" s="214" t="s">
        <v>724</v>
      </c>
      <c r="B346" s="218" t="s">
        <v>725</v>
      </c>
      <c r="C346" s="219"/>
      <c r="D346" s="212">
        <v>12</v>
      </c>
      <c r="E346" s="213">
        <v>12</v>
      </c>
    </row>
    <row r="347" spans="1:5" ht="24.75" customHeight="1">
      <c r="A347" s="214" t="s">
        <v>726</v>
      </c>
      <c r="B347" s="218" t="s">
        <v>727</v>
      </c>
      <c r="C347" s="219"/>
      <c r="D347" s="212">
        <v>2</v>
      </c>
      <c r="E347" s="213">
        <v>2</v>
      </c>
    </row>
    <row r="348" spans="1:5" ht="24.75" customHeight="1">
      <c r="A348" s="214" t="s">
        <v>728</v>
      </c>
      <c r="B348" s="218" t="s">
        <v>729</v>
      </c>
      <c r="C348" s="219">
        <v>5010</v>
      </c>
      <c r="D348" s="212">
        <v>3431</v>
      </c>
      <c r="E348" s="213">
        <v>-1579</v>
      </c>
    </row>
    <row r="349" spans="1:5" ht="24.75" customHeight="1">
      <c r="A349" s="214" t="s">
        <v>730</v>
      </c>
      <c r="B349" s="218" t="s">
        <v>731</v>
      </c>
      <c r="C349" s="219">
        <v>2885</v>
      </c>
      <c r="D349" s="212">
        <v>2488.9089</v>
      </c>
      <c r="E349" s="213">
        <v>-396.0911</v>
      </c>
    </row>
    <row r="350" spans="1:5" ht="21.75" customHeight="1">
      <c r="A350" s="214" t="s">
        <v>732</v>
      </c>
      <c r="B350" s="218" t="s">
        <v>733</v>
      </c>
      <c r="C350" s="219">
        <v>2099.22</v>
      </c>
      <c r="D350" s="212">
        <v>2423.648195</v>
      </c>
      <c r="E350" s="213">
        <v>324.428195</v>
      </c>
    </row>
    <row r="351" spans="1:5" ht="24.75" customHeight="1">
      <c r="A351" s="214" t="s">
        <v>734</v>
      </c>
      <c r="B351" s="218" t="s">
        <v>735</v>
      </c>
      <c r="C351" s="219">
        <v>541.09</v>
      </c>
      <c r="D351" s="212">
        <v>612.802135</v>
      </c>
      <c r="E351" s="213">
        <v>71.712135</v>
      </c>
    </row>
    <row r="352" spans="1:5" ht="24.75" customHeight="1">
      <c r="A352" s="214" t="s">
        <v>736</v>
      </c>
      <c r="B352" s="218" t="s">
        <v>737</v>
      </c>
      <c r="C352" s="219">
        <v>5</v>
      </c>
      <c r="D352" s="212">
        <v>28.595891</v>
      </c>
      <c r="E352" s="213">
        <v>23.595891</v>
      </c>
    </row>
    <row r="353" spans="1:5" ht="24.75" customHeight="1">
      <c r="A353" s="214" t="s">
        <v>738</v>
      </c>
      <c r="B353" s="218" t="s">
        <v>739</v>
      </c>
      <c r="C353" s="219">
        <v>29.18</v>
      </c>
      <c r="D353" s="212">
        <v>29.18</v>
      </c>
      <c r="E353" s="213">
        <v>0</v>
      </c>
    </row>
    <row r="354" spans="1:5" ht="24.75" customHeight="1">
      <c r="A354" s="214" t="s">
        <v>740</v>
      </c>
      <c r="B354" s="218" t="s">
        <v>741</v>
      </c>
      <c r="C354" s="219">
        <v>1127.08</v>
      </c>
      <c r="D354" s="212">
        <v>967.243969</v>
      </c>
      <c r="E354" s="213">
        <v>-159.836031</v>
      </c>
    </row>
    <row r="355" spans="1:5" ht="24.75" customHeight="1">
      <c r="A355" s="214" t="s">
        <v>742</v>
      </c>
      <c r="B355" s="218" t="s">
        <v>743</v>
      </c>
      <c r="C355" s="219">
        <v>146</v>
      </c>
      <c r="D355" s="212">
        <v>460</v>
      </c>
      <c r="E355" s="213">
        <v>314</v>
      </c>
    </row>
    <row r="356" spans="1:5" ht="24.75" customHeight="1">
      <c r="A356" s="214" t="s">
        <v>744</v>
      </c>
      <c r="B356" s="218" t="s">
        <v>745</v>
      </c>
      <c r="C356" s="219">
        <v>100.87</v>
      </c>
      <c r="D356" s="212">
        <v>84.8262</v>
      </c>
      <c r="E356" s="213">
        <v>-16.0438</v>
      </c>
    </row>
    <row r="357" spans="1:5" ht="24.75" customHeight="1">
      <c r="A357" s="214" t="s">
        <v>746</v>
      </c>
      <c r="B357" s="218" t="s">
        <v>747</v>
      </c>
      <c r="C357" s="219">
        <v>20</v>
      </c>
      <c r="D357" s="212">
        <v>20</v>
      </c>
      <c r="E357" s="213">
        <v>0</v>
      </c>
    </row>
    <row r="358" spans="1:5" ht="24.75" customHeight="1">
      <c r="A358" s="214" t="s">
        <v>748</v>
      </c>
      <c r="B358" s="218" t="s">
        <v>749</v>
      </c>
      <c r="C358" s="219">
        <v>10</v>
      </c>
      <c r="D358" s="212">
        <v>101</v>
      </c>
      <c r="E358" s="213">
        <v>91</v>
      </c>
    </row>
    <row r="359" spans="1:5" ht="24.75" customHeight="1">
      <c r="A359" s="214" t="s">
        <v>750</v>
      </c>
      <c r="B359" s="218" t="s">
        <v>751</v>
      </c>
      <c r="C359" s="219">
        <v>120</v>
      </c>
      <c r="D359" s="212">
        <v>120</v>
      </c>
      <c r="E359" s="213">
        <v>0</v>
      </c>
    </row>
    <row r="360" spans="1:5" ht="24.75" customHeight="1">
      <c r="A360" s="214" t="s">
        <v>752</v>
      </c>
      <c r="B360" s="218" t="s">
        <v>753</v>
      </c>
      <c r="C360" s="219">
        <v>7067.31</v>
      </c>
      <c r="D360" s="212">
        <v>6263.128705</v>
      </c>
      <c r="E360" s="213">
        <v>-804.181295</v>
      </c>
    </row>
    <row r="361" spans="1:5" ht="24.75" customHeight="1">
      <c r="A361" s="214" t="s">
        <v>754</v>
      </c>
      <c r="B361" s="218" t="s">
        <v>755</v>
      </c>
      <c r="C361" s="219">
        <v>302.57</v>
      </c>
      <c r="D361" s="212">
        <v>283.05575</v>
      </c>
      <c r="E361" s="213">
        <v>-19.51425</v>
      </c>
    </row>
    <row r="362" spans="1:5" ht="24.75" customHeight="1">
      <c r="A362" s="214" t="s">
        <v>756</v>
      </c>
      <c r="B362" s="218" t="s">
        <v>375</v>
      </c>
      <c r="C362" s="219"/>
      <c r="D362" s="212">
        <v>90.552955</v>
      </c>
      <c r="E362" s="213">
        <v>90.552955</v>
      </c>
    </row>
    <row r="363" spans="1:5" ht="24.75" customHeight="1">
      <c r="A363" s="214" t="s">
        <v>757</v>
      </c>
      <c r="B363" s="218" t="s">
        <v>758</v>
      </c>
      <c r="C363" s="219">
        <v>1675.19</v>
      </c>
      <c r="D363" s="212">
        <v>1557.6</v>
      </c>
      <c r="E363" s="213">
        <v>-117.59</v>
      </c>
    </row>
    <row r="364" spans="1:5" ht="24.75" customHeight="1">
      <c r="A364" s="214" t="s">
        <v>759</v>
      </c>
      <c r="B364" s="218" t="s">
        <v>760</v>
      </c>
      <c r="C364" s="219">
        <v>2850</v>
      </c>
      <c r="D364" s="212">
        <v>580</v>
      </c>
      <c r="E364" s="213">
        <v>-2270</v>
      </c>
    </row>
    <row r="365" spans="1:5" ht="24.75" customHeight="1">
      <c r="A365" s="214" t="s">
        <v>761</v>
      </c>
      <c r="B365" s="218" t="s">
        <v>762</v>
      </c>
      <c r="C365" s="219">
        <v>54</v>
      </c>
      <c r="D365" s="212">
        <v>54</v>
      </c>
      <c r="E365" s="213">
        <v>0</v>
      </c>
    </row>
    <row r="366" spans="1:5" ht="24.75" customHeight="1">
      <c r="A366" s="214" t="s">
        <v>763</v>
      </c>
      <c r="B366" s="218" t="s">
        <v>764</v>
      </c>
      <c r="C366" s="219">
        <v>176.55</v>
      </c>
      <c r="D366" s="212">
        <v>157.92</v>
      </c>
      <c r="E366" s="213">
        <v>-18.63</v>
      </c>
    </row>
    <row r="367" spans="1:5" ht="24.75" customHeight="1">
      <c r="A367" s="214" t="s">
        <v>765</v>
      </c>
      <c r="B367" s="218" t="s">
        <v>766</v>
      </c>
      <c r="C367" s="219">
        <v>1000</v>
      </c>
      <c r="D367" s="212">
        <v>0</v>
      </c>
      <c r="E367" s="213">
        <v>-1000</v>
      </c>
    </row>
    <row r="368" spans="1:5" ht="24.75" customHeight="1">
      <c r="A368" s="214" t="s">
        <v>767</v>
      </c>
      <c r="B368" s="218" t="s">
        <v>768</v>
      </c>
      <c r="C368" s="219"/>
      <c r="D368" s="212">
        <v>60</v>
      </c>
      <c r="E368" s="213">
        <v>60</v>
      </c>
    </row>
    <row r="369" spans="1:5" ht="24.75" customHeight="1">
      <c r="A369" s="214" t="s">
        <v>769</v>
      </c>
      <c r="B369" s="218" t="s">
        <v>770</v>
      </c>
      <c r="C369" s="219"/>
      <c r="D369" s="212">
        <v>120</v>
      </c>
      <c r="E369" s="213">
        <v>120</v>
      </c>
    </row>
    <row r="370" spans="1:5" ht="24.75" customHeight="1">
      <c r="A370" s="214" t="s">
        <v>771</v>
      </c>
      <c r="B370" s="218" t="s">
        <v>772</v>
      </c>
      <c r="C370" s="219"/>
      <c r="D370" s="212">
        <v>40</v>
      </c>
      <c r="E370" s="213">
        <v>40</v>
      </c>
    </row>
    <row r="371" spans="1:5" ht="24.75" customHeight="1">
      <c r="A371" s="214" t="s">
        <v>773</v>
      </c>
      <c r="B371" s="218" t="s">
        <v>774</v>
      </c>
      <c r="C371" s="219">
        <v>300</v>
      </c>
      <c r="D371" s="212">
        <v>300</v>
      </c>
      <c r="E371" s="213">
        <v>0</v>
      </c>
    </row>
    <row r="372" spans="1:5" ht="24.75" customHeight="1">
      <c r="A372" s="214" t="s">
        <v>775</v>
      </c>
      <c r="B372" s="218" t="s">
        <v>776</v>
      </c>
      <c r="C372" s="219">
        <v>683</v>
      </c>
      <c r="D372" s="212">
        <v>1233</v>
      </c>
      <c r="E372" s="213">
        <v>550</v>
      </c>
    </row>
    <row r="373" spans="1:5" ht="24.75" customHeight="1">
      <c r="A373" s="214" t="s">
        <v>777</v>
      </c>
      <c r="B373" s="218" t="s">
        <v>778</v>
      </c>
      <c r="C373" s="219">
        <v>18</v>
      </c>
      <c r="D373" s="212">
        <v>18</v>
      </c>
      <c r="E373" s="213">
        <v>0</v>
      </c>
    </row>
    <row r="374" spans="1:5" ht="24.75" customHeight="1">
      <c r="A374" s="214" t="s">
        <v>779</v>
      </c>
      <c r="B374" s="218" t="s">
        <v>780</v>
      </c>
      <c r="C374" s="219">
        <v>8</v>
      </c>
      <c r="D374" s="212">
        <v>257</v>
      </c>
      <c r="E374" s="213">
        <v>249</v>
      </c>
    </row>
    <row r="375" spans="1:5" ht="24.75" customHeight="1">
      <c r="A375" s="214" t="s">
        <v>781</v>
      </c>
      <c r="B375" s="218" t="s">
        <v>782</v>
      </c>
      <c r="C375" s="219"/>
      <c r="D375" s="212">
        <v>1512</v>
      </c>
      <c r="E375" s="213">
        <v>1512</v>
      </c>
    </row>
    <row r="376" spans="1:5" ht="24.75" customHeight="1">
      <c r="A376" s="214" t="s">
        <v>783</v>
      </c>
      <c r="B376" s="218" t="s">
        <v>784</v>
      </c>
      <c r="C376" s="219">
        <v>3647.88</v>
      </c>
      <c r="D376" s="212">
        <v>4449.497715</v>
      </c>
      <c r="E376" s="213">
        <v>801.617715</v>
      </c>
    </row>
    <row r="377" spans="1:5" ht="24.75" customHeight="1">
      <c r="A377" s="214" t="s">
        <v>785</v>
      </c>
      <c r="B377" s="218" t="s">
        <v>786</v>
      </c>
      <c r="C377" s="219">
        <v>98.88</v>
      </c>
      <c r="D377" s="212">
        <v>81.497715</v>
      </c>
      <c r="E377" s="213">
        <v>-17.382285</v>
      </c>
    </row>
    <row r="378" spans="1:5" ht="24.75" customHeight="1">
      <c r="A378" s="214" t="s">
        <v>787</v>
      </c>
      <c r="B378" s="218" t="s">
        <v>788</v>
      </c>
      <c r="C378" s="219">
        <v>1109</v>
      </c>
      <c r="D378" s="212">
        <v>100</v>
      </c>
      <c r="E378" s="213">
        <v>-1009</v>
      </c>
    </row>
    <row r="379" spans="1:5" ht="24.75" customHeight="1">
      <c r="A379" s="214" t="s">
        <v>789</v>
      </c>
      <c r="B379" s="218" t="s">
        <v>790</v>
      </c>
      <c r="C379" s="219"/>
      <c r="D379" s="212">
        <v>412</v>
      </c>
      <c r="E379" s="213">
        <v>412</v>
      </c>
    </row>
    <row r="380" spans="1:5" ht="24.75" customHeight="1">
      <c r="A380" s="214" t="s">
        <v>791</v>
      </c>
      <c r="B380" s="218" t="s">
        <v>792</v>
      </c>
      <c r="C380" s="219">
        <v>2440</v>
      </c>
      <c r="D380" s="212">
        <v>3856</v>
      </c>
      <c r="E380" s="213">
        <v>1416</v>
      </c>
    </row>
    <row r="381" spans="1:5" ht="21.75" customHeight="1">
      <c r="A381" s="214" t="s">
        <v>793</v>
      </c>
      <c r="B381" s="218" t="s">
        <v>794</v>
      </c>
      <c r="C381" s="219">
        <v>3997.24</v>
      </c>
      <c r="D381" s="212">
        <v>3475.24</v>
      </c>
      <c r="E381" s="213">
        <v>-522</v>
      </c>
    </row>
    <row r="382" spans="1:5" ht="24.75" customHeight="1">
      <c r="A382" s="214" t="s">
        <v>795</v>
      </c>
      <c r="B382" s="218" t="s">
        <v>796</v>
      </c>
      <c r="C382" s="219">
        <v>1835</v>
      </c>
      <c r="D382" s="212">
        <v>1922</v>
      </c>
      <c r="E382" s="213">
        <v>87</v>
      </c>
    </row>
    <row r="383" spans="1:5" ht="24.75" customHeight="1">
      <c r="A383" s="214" t="s">
        <v>797</v>
      </c>
      <c r="B383" s="218" t="s">
        <v>798</v>
      </c>
      <c r="C383" s="219">
        <v>609</v>
      </c>
      <c r="D383" s="212">
        <v>0</v>
      </c>
      <c r="E383" s="213">
        <v>-609</v>
      </c>
    </row>
    <row r="384" spans="1:5" ht="24.75" customHeight="1">
      <c r="A384" s="214" t="s">
        <v>799</v>
      </c>
      <c r="B384" s="218" t="s">
        <v>800</v>
      </c>
      <c r="C384" s="219">
        <v>1553.24</v>
      </c>
      <c r="D384" s="212">
        <v>1553.24</v>
      </c>
      <c r="E384" s="213">
        <v>0</v>
      </c>
    </row>
    <row r="385" spans="1:5" ht="24.75" customHeight="1">
      <c r="A385" s="214" t="s">
        <v>801</v>
      </c>
      <c r="B385" s="218" t="s">
        <v>802</v>
      </c>
      <c r="C385" s="219">
        <v>377</v>
      </c>
      <c r="D385" s="212">
        <v>565</v>
      </c>
      <c r="E385" s="213">
        <v>188</v>
      </c>
    </row>
    <row r="386" spans="1:5" ht="24.75" customHeight="1">
      <c r="A386" s="214" t="s">
        <v>803</v>
      </c>
      <c r="B386" s="218" t="s">
        <v>804</v>
      </c>
      <c r="C386" s="219">
        <v>325</v>
      </c>
      <c r="D386" s="212">
        <v>460</v>
      </c>
      <c r="E386" s="213">
        <v>135</v>
      </c>
    </row>
    <row r="387" spans="1:5" ht="24.75" customHeight="1">
      <c r="A387" s="214" t="s">
        <v>805</v>
      </c>
      <c r="B387" s="218" t="s">
        <v>806</v>
      </c>
      <c r="C387" s="219">
        <v>52</v>
      </c>
      <c r="D387" s="212">
        <v>105</v>
      </c>
      <c r="E387" s="213">
        <v>53</v>
      </c>
    </row>
    <row r="388" spans="1:5" ht="24.75" customHeight="1">
      <c r="A388" s="214" t="s">
        <v>807</v>
      </c>
      <c r="B388" s="218" t="s">
        <v>808</v>
      </c>
      <c r="C388" s="219">
        <v>1289</v>
      </c>
      <c r="D388" s="212">
        <v>0</v>
      </c>
      <c r="E388" s="213">
        <v>-1289</v>
      </c>
    </row>
    <row r="389" spans="1:5" ht="24.75" customHeight="1">
      <c r="A389" s="214" t="s">
        <v>809</v>
      </c>
      <c r="B389" s="218" t="s">
        <v>810</v>
      </c>
      <c r="C389" s="219">
        <v>1289</v>
      </c>
      <c r="D389" s="212">
        <v>0</v>
      </c>
      <c r="E389" s="213">
        <v>-1289</v>
      </c>
    </row>
    <row r="390" spans="1:5" ht="24.75" customHeight="1">
      <c r="A390" s="214" t="s">
        <v>811</v>
      </c>
      <c r="B390" s="218" t="s">
        <v>812</v>
      </c>
      <c r="C390" s="219">
        <v>3336</v>
      </c>
      <c r="D390" s="212">
        <v>3195</v>
      </c>
      <c r="E390" s="213">
        <v>-141</v>
      </c>
    </row>
    <row r="391" spans="1:5" ht="24.75" customHeight="1">
      <c r="A391" s="214" t="s">
        <v>813</v>
      </c>
      <c r="B391" s="218" t="s">
        <v>814</v>
      </c>
      <c r="C391" s="219">
        <v>3336</v>
      </c>
      <c r="D391" s="212">
        <v>3195</v>
      </c>
      <c r="E391" s="213">
        <v>-141</v>
      </c>
    </row>
    <row r="392" spans="1:5" ht="24.75" customHeight="1">
      <c r="A392" s="216" t="s">
        <v>815</v>
      </c>
      <c r="B392" s="217" t="s">
        <v>816</v>
      </c>
      <c r="C392" s="213">
        <v>10188.65</v>
      </c>
      <c r="D392" s="212">
        <v>14591.18</v>
      </c>
      <c r="E392" s="213">
        <v>4402.53</v>
      </c>
    </row>
    <row r="393" spans="1:5" ht="24.75" customHeight="1">
      <c r="A393" s="214" t="s">
        <v>817</v>
      </c>
      <c r="B393" s="218" t="s">
        <v>818</v>
      </c>
      <c r="C393" s="219">
        <v>10188.65</v>
      </c>
      <c r="D393" s="212">
        <v>13427.18</v>
      </c>
      <c r="E393" s="213">
        <v>3238.53</v>
      </c>
    </row>
    <row r="394" spans="1:5" ht="24.75" customHeight="1">
      <c r="A394" s="214" t="s">
        <v>819</v>
      </c>
      <c r="B394" s="218" t="s">
        <v>820</v>
      </c>
      <c r="C394" s="219">
        <v>952.65</v>
      </c>
      <c r="D394" s="212">
        <v>74.1799999999999</v>
      </c>
      <c r="E394" s="213">
        <v>-878.47</v>
      </c>
    </row>
    <row r="395" spans="1:5" ht="24.75" customHeight="1">
      <c r="A395" s="214" t="s">
        <v>821</v>
      </c>
      <c r="B395" s="218" t="s">
        <v>822</v>
      </c>
      <c r="C395" s="219">
        <v>500</v>
      </c>
      <c r="D395" s="212">
        <v>500</v>
      </c>
      <c r="E395" s="213">
        <v>0</v>
      </c>
    </row>
    <row r="396" spans="1:5" ht="24.75" customHeight="1">
      <c r="A396" s="214" t="s">
        <v>823</v>
      </c>
      <c r="B396" s="218" t="s">
        <v>824</v>
      </c>
      <c r="C396" s="219">
        <v>5750</v>
      </c>
      <c r="D396" s="212">
        <v>11402</v>
      </c>
      <c r="E396" s="213">
        <v>5652</v>
      </c>
    </row>
    <row r="397" spans="1:5" ht="24.75" customHeight="1">
      <c r="A397" s="214" t="s">
        <v>825</v>
      </c>
      <c r="B397" s="218" t="s">
        <v>826</v>
      </c>
      <c r="C397" s="219">
        <v>2986</v>
      </c>
      <c r="D397" s="212">
        <v>1444</v>
      </c>
      <c r="E397" s="213">
        <v>-1542</v>
      </c>
    </row>
    <row r="398" spans="1:5" ht="24.75" customHeight="1">
      <c r="A398" s="214" t="s">
        <v>827</v>
      </c>
      <c r="B398" s="218" t="s">
        <v>828</v>
      </c>
      <c r="C398" s="219"/>
      <c r="D398" s="212">
        <v>7</v>
      </c>
      <c r="E398" s="213">
        <v>7</v>
      </c>
    </row>
    <row r="399" spans="1:5" ht="24.75" customHeight="1">
      <c r="A399" s="214" t="s">
        <v>829</v>
      </c>
      <c r="B399" s="218" t="s">
        <v>830</v>
      </c>
      <c r="C399" s="219">
        <v>0</v>
      </c>
      <c r="D399" s="212">
        <v>1164</v>
      </c>
      <c r="E399" s="213">
        <v>1164</v>
      </c>
    </row>
    <row r="400" spans="1:5" ht="24.75" customHeight="1">
      <c r="A400" s="214" t="s">
        <v>831</v>
      </c>
      <c r="B400" s="218" t="s">
        <v>832</v>
      </c>
      <c r="C400" s="219"/>
      <c r="D400" s="212">
        <v>1164</v>
      </c>
      <c r="E400" s="213">
        <v>1164</v>
      </c>
    </row>
    <row r="401" spans="1:5" ht="21.75" customHeight="1">
      <c r="A401" s="216" t="s">
        <v>833</v>
      </c>
      <c r="B401" s="217" t="s">
        <v>834</v>
      </c>
      <c r="C401" s="213">
        <v>897.48</v>
      </c>
      <c r="D401" s="212">
        <v>3488.94</v>
      </c>
      <c r="E401" s="213">
        <v>2591.46</v>
      </c>
    </row>
    <row r="402" spans="1:5" ht="24.75" customHeight="1">
      <c r="A402" s="214" t="s">
        <v>835</v>
      </c>
      <c r="B402" s="218" t="s">
        <v>836</v>
      </c>
      <c r="C402" s="219">
        <v>299.48</v>
      </c>
      <c r="D402" s="212">
        <v>244.57</v>
      </c>
      <c r="E402" s="213">
        <v>-54.91</v>
      </c>
    </row>
    <row r="403" spans="1:5" ht="24.75" customHeight="1">
      <c r="A403" s="214" t="s">
        <v>837</v>
      </c>
      <c r="B403" s="218" t="s">
        <v>838</v>
      </c>
      <c r="C403" s="219">
        <v>299.48</v>
      </c>
      <c r="D403" s="212">
        <v>244.57</v>
      </c>
      <c r="E403" s="213">
        <v>-54.91</v>
      </c>
    </row>
    <row r="404" spans="1:5" ht="24.75" customHeight="1">
      <c r="A404" s="214" t="s">
        <v>839</v>
      </c>
      <c r="B404" s="218" t="s">
        <v>840</v>
      </c>
      <c r="C404" s="219">
        <v>457</v>
      </c>
      <c r="D404" s="212">
        <v>3163.37</v>
      </c>
      <c r="E404" s="213">
        <v>2706.37</v>
      </c>
    </row>
    <row r="405" spans="1:5" ht="24.75" customHeight="1">
      <c r="A405" s="214" t="s">
        <v>841</v>
      </c>
      <c r="B405" s="218" t="s">
        <v>842</v>
      </c>
      <c r="C405" s="219"/>
      <c r="D405" s="212">
        <v>2316.57</v>
      </c>
      <c r="E405" s="213">
        <v>2316.57</v>
      </c>
    </row>
    <row r="406" spans="1:5" ht="24.75" customHeight="1">
      <c r="A406" s="214" t="s">
        <v>843</v>
      </c>
      <c r="B406" s="218" t="s">
        <v>844</v>
      </c>
      <c r="C406" s="219">
        <v>457</v>
      </c>
      <c r="D406" s="212">
        <v>846.8</v>
      </c>
      <c r="E406" s="213">
        <v>389.8</v>
      </c>
    </row>
    <row r="407" spans="1:5" ht="24.75" customHeight="1">
      <c r="A407" s="214" t="s">
        <v>845</v>
      </c>
      <c r="B407" s="218" t="s">
        <v>846</v>
      </c>
      <c r="C407" s="219">
        <v>141</v>
      </c>
      <c r="D407" s="212">
        <v>81</v>
      </c>
      <c r="E407" s="213">
        <v>-60</v>
      </c>
    </row>
    <row r="408" spans="1:5" ht="24.75" customHeight="1">
      <c r="A408" s="214" t="s">
        <v>847</v>
      </c>
      <c r="B408" s="218" t="s">
        <v>848</v>
      </c>
      <c r="C408" s="219">
        <v>141</v>
      </c>
      <c r="D408" s="212">
        <v>81</v>
      </c>
      <c r="E408" s="213">
        <v>-60</v>
      </c>
    </row>
    <row r="409" spans="1:5" ht="24.75" customHeight="1">
      <c r="A409" s="216" t="s">
        <v>849</v>
      </c>
      <c r="B409" s="217" t="s">
        <v>850</v>
      </c>
      <c r="C409" s="213">
        <v>1426.8</v>
      </c>
      <c r="D409" s="212">
        <v>978.5023</v>
      </c>
      <c r="E409" s="213">
        <v>-448.2977</v>
      </c>
    </row>
    <row r="410" spans="1:5" ht="21.75" customHeight="1">
      <c r="A410" s="214" t="s">
        <v>851</v>
      </c>
      <c r="B410" s="218" t="s">
        <v>852</v>
      </c>
      <c r="C410" s="219">
        <v>1099.8</v>
      </c>
      <c r="D410" s="212">
        <v>651.5023</v>
      </c>
      <c r="E410" s="213">
        <v>-448.2977</v>
      </c>
    </row>
    <row r="411" spans="1:5" ht="24.75" customHeight="1">
      <c r="A411" s="214" t="s">
        <v>853</v>
      </c>
      <c r="B411" s="218" t="s">
        <v>854</v>
      </c>
      <c r="C411" s="219">
        <v>728.8</v>
      </c>
      <c r="D411" s="212">
        <v>556.9523</v>
      </c>
      <c r="E411" s="213">
        <v>-171.8477</v>
      </c>
    </row>
    <row r="412" spans="1:5" ht="24.75" customHeight="1">
      <c r="A412" s="214" t="s">
        <v>855</v>
      </c>
      <c r="B412" s="218" t="s">
        <v>856</v>
      </c>
      <c r="C412" s="219">
        <v>371</v>
      </c>
      <c r="D412" s="212">
        <v>20</v>
      </c>
      <c r="E412" s="213">
        <v>-351</v>
      </c>
    </row>
    <row r="413" spans="1:5" ht="24.75" customHeight="1">
      <c r="A413" s="214" t="s">
        <v>857</v>
      </c>
      <c r="B413" s="218" t="s">
        <v>858</v>
      </c>
      <c r="C413" s="219"/>
      <c r="D413" s="212">
        <v>74.55</v>
      </c>
      <c r="E413" s="213">
        <v>74.55</v>
      </c>
    </row>
    <row r="414" spans="1:5" ht="21.75" customHeight="1">
      <c r="A414" s="214" t="s">
        <v>859</v>
      </c>
      <c r="B414" s="218" t="s">
        <v>860</v>
      </c>
      <c r="C414" s="219">
        <v>327</v>
      </c>
      <c r="D414" s="212">
        <v>327</v>
      </c>
      <c r="E414" s="213">
        <v>0</v>
      </c>
    </row>
    <row r="415" spans="1:5" ht="24.75" customHeight="1">
      <c r="A415" s="214" t="s">
        <v>861</v>
      </c>
      <c r="B415" s="218" t="s">
        <v>862</v>
      </c>
      <c r="C415" s="219">
        <v>327</v>
      </c>
      <c r="D415" s="212">
        <v>327</v>
      </c>
      <c r="E415" s="213">
        <v>0</v>
      </c>
    </row>
    <row r="416" spans="1:5" ht="24.75" customHeight="1">
      <c r="A416" s="216" t="s">
        <v>863</v>
      </c>
      <c r="B416" s="217" t="s">
        <v>864</v>
      </c>
      <c r="C416" s="219">
        <v>0</v>
      </c>
      <c r="D416" s="212">
        <v>382.75</v>
      </c>
      <c r="E416" s="213">
        <v>382.75</v>
      </c>
    </row>
    <row r="417" spans="1:5" ht="24.75" customHeight="1">
      <c r="A417" s="214" t="s">
        <v>865</v>
      </c>
      <c r="B417" s="218" t="s">
        <v>866</v>
      </c>
      <c r="C417" s="219">
        <v>0</v>
      </c>
      <c r="D417" s="212">
        <v>382.75</v>
      </c>
      <c r="E417" s="213">
        <v>382.75</v>
      </c>
    </row>
    <row r="418" spans="1:5" ht="24.75" customHeight="1">
      <c r="A418" s="214" t="s">
        <v>867</v>
      </c>
      <c r="B418" s="218" t="s">
        <v>868</v>
      </c>
      <c r="C418" s="219"/>
      <c r="D418" s="212">
        <v>382.75</v>
      </c>
      <c r="E418" s="213">
        <v>382.75</v>
      </c>
    </row>
    <row r="419" spans="1:5" ht="24.75" customHeight="1">
      <c r="A419" s="216" t="s">
        <v>869</v>
      </c>
      <c r="B419" s="217" t="s">
        <v>870</v>
      </c>
      <c r="C419" s="213">
        <v>1519.49</v>
      </c>
      <c r="D419" s="212">
        <v>1318.423687</v>
      </c>
      <c r="E419" s="213">
        <v>-201.066313</v>
      </c>
    </row>
    <row r="420" spans="1:5" ht="22.5" customHeight="1">
      <c r="A420" s="214" t="s">
        <v>871</v>
      </c>
      <c r="B420" s="218" t="s">
        <v>872</v>
      </c>
      <c r="C420" s="219">
        <v>1519.49</v>
      </c>
      <c r="D420" s="212">
        <v>1318.423687</v>
      </c>
      <c r="E420" s="213">
        <v>-201.066313</v>
      </c>
    </row>
    <row r="421" spans="1:5" ht="24.75" customHeight="1">
      <c r="A421" s="214" t="s">
        <v>873</v>
      </c>
      <c r="B421" s="218" t="s">
        <v>874</v>
      </c>
      <c r="C421" s="219">
        <v>235.67</v>
      </c>
      <c r="D421" s="212">
        <v>183.4188</v>
      </c>
      <c r="E421" s="213">
        <v>-52.2512</v>
      </c>
    </row>
    <row r="422" spans="1:5" ht="24.75" customHeight="1">
      <c r="A422" s="214" t="s">
        <v>875</v>
      </c>
      <c r="B422" s="218" t="s">
        <v>375</v>
      </c>
      <c r="C422" s="219"/>
      <c r="D422" s="212">
        <v>16.271416</v>
      </c>
      <c r="E422" s="213">
        <v>16.271416</v>
      </c>
    </row>
    <row r="423" spans="1:5" ht="24.75" customHeight="1">
      <c r="A423" s="214" t="s">
        <v>876</v>
      </c>
      <c r="B423" s="218" t="s">
        <v>877</v>
      </c>
      <c r="C423" s="219">
        <v>200</v>
      </c>
      <c r="D423" s="212">
        <v>200</v>
      </c>
      <c r="E423" s="213">
        <v>0</v>
      </c>
    </row>
    <row r="424" spans="1:5" ht="24.75" customHeight="1">
      <c r="A424" s="214" t="s">
        <v>878</v>
      </c>
      <c r="B424" s="218" t="s">
        <v>879</v>
      </c>
      <c r="C424" s="219">
        <v>90</v>
      </c>
      <c r="D424" s="212">
        <v>52</v>
      </c>
      <c r="E424" s="213">
        <v>-38</v>
      </c>
    </row>
    <row r="425" spans="1:5" ht="24.75" customHeight="1">
      <c r="A425" s="214" t="s">
        <v>880</v>
      </c>
      <c r="B425" s="218" t="s">
        <v>881</v>
      </c>
      <c r="C425" s="219">
        <v>135</v>
      </c>
      <c r="D425" s="212">
        <v>135</v>
      </c>
      <c r="E425" s="213">
        <v>0</v>
      </c>
    </row>
    <row r="426" spans="1:5" ht="24.75" customHeight="1">
      <c r="A426" s="214" t="s">
        <v>882</v>
      </c>
      <c r="B426" s="218" t="s">
        <v>883</v>
      </c>
      <c r="C426" s="219">
        <v>858.82</v>
      </c>
      <c r="D426" s="212">
        <v>731.733471</v>
      </c>
      <c r="E426" s="213">
        <v>-127.086529</v>
      </c>
    </row>
    <row r="427" spans="1:5" ht="24.75" customHeight="1">
      <c r="A427" s="216" t="s">
        <v>884</v>
      </c>
      <c r="B427" s="217" t="s">
        <v>885</v>
      </c>
      <c r="C427" s="213">
        <v>10859</v>
      </c>
      <c r="D427" s="212">
        <v>27870.372215</v>
      </c>
      <c r="E427" s="213">
        <v>17011.372215</v>
      </c>
    </row>
    <row r="428" spans="1:5" ht="24.75" customHeight="1">
      <c r="A428" s="214" t="s">
        <v>886</v>
      </c>
      <c r="B428" s="218" t="s">
        <v>887</v>
      </c>
      <c r="C428" s="219">
        <v>10199</v>
      </c>
      <c r="D428" s="212">
        <v>24155</v>
      </c>
      <c r="E428" s="213">
        <v>13956</v>
      </c>
    </row>
    <row r="429" spans="1:5" ht="24.75" customHeight="1">
      <c r="A429" s="214" t="s">
        <v>888</v>
      </c>
      <c r="B429" s="218" t="s">
        <v>889</v>
      </c>
      <c r="C429" s="219">
        <v>2986</v>
      </c>
      <c r="D429" s="212">
        <v>303</v>
      </c>
      <c r="E429" s="213">
        <v>-2683</v>
      </c>
    </row>
    <row r="430" spans="1:5" ht="24.75" customHeight="1">
      <c r="A430" s="214" t="s">
        <v>890</v>
      </c>
      <c r="B430" s="218" t="s">
        <v>891</v>
      </c>
      <c r="C430" s="219"/>
      <c r="D430" s="212">
        <v>273</v>
      </c>
      <c r="E430" s="213">
        <v>273</v>
      </c>
    </row>
    <row r="431" spans="1:5" ht="24.75" customHeight="1">
      <c r="A431" s="214" t="s">
        <v>892</v>
      </c>
      <c r="B431" s="218" t="s">
        <v>893</v>
      </c>
      <c r="C431" s="219"/>
      <c r="D431" s="212">
        <v>23579</v>
      </c>
      <c r="E431" s="213">
        <v>23579</v>
      </c>
    </row>
    <row r="432" spans="1:5" ht="24.75" customHeight="1">
      <c r="A432" s="214" t="s">
        <v>894</v>
      </c>
      <c r="B432" s="218" t="s">
        <v>895</v>
      </c>
      <c r="C432" s="219">
        <v>7213</v>
      </c>
      <c r="D432" s="212">
        <v>0</v>
      </c>
      <c r="E432" s="213">
        <v>-7213</v>
      </c>
    </row>
    <row r="433" spans="1:5" ht="24.75" customHeight="1">
      <c r="A433" s="214" t="s">
        <v>896</v>
      </c>
      <c r="B433" s="218" t="s">
        <v>897</v>
      </c>
      <c r="C433" s="219">
        <v>660</v>
      </c>
      <c r="D433" s="212">
        <v>3715.372215</v>
      </c>
      <c r="E433" s="213">
        <v>3055.372215</v>
      </c>
    </row>
    <row r="434" spans="1:5" ht="24.75" customHeight="1">
      <c r="A434" s="214" t="s">
        <v>898</v>
      </c>
      <c r="B434" s="218" t="s">
        <v>899</v>
      </c>
      <c r="C434" s="219">
        <v>660</v>
      </c>
      <c r="D434" s="212">
        <v>3715.372215</v>
      </c>
      <c r="E434" s="213">
        <v>3055.372215</v>
      </c>
    </row>
    <row r="435" spans="1:5" ht="24.75" customHeight="1">
      <c r="A435" s="216" t="s">
        <v>900</v>
      </c>
      <c r="B435" s="217" t="s">
        <v>901</v>
      </c>
      <c r="C435" s="213">
        <v>245</v>
      </c>
      <c r="D435" s="212">
        <v>7880</v>
      </c>
      <c r="E435" s="213">
        <v>7635</v>
      </c>
    </row>
    <row r="436" spans="1:5" ht="18" customHeight="1">
      <c r="A436" s="214" t="s">
        <v>902</v>
      </c>
      <c r="B436" s="218" t="s">
        <v>903</v>
      </c>
      <c r="C436" s="219">
        <v>12</v>
      </c>
      <c r="D436" s="212">
        <v>856</v>
      </c>
      <c r="E436" s="213">
        <v>844</v>
      </c>
    </row>
    <row r="437" spans="1:5" ht="18" customHeight="1">
      <c r="A437" s="214" t="s">
        <v>904</v>
      </c>
      <c r="B437" s="218" t="s">
        <v>905</v>
      </c>
      <c r="C437" s="219"/>
      <c r="D437" s="212"/>
      <c r="E437" s="213">
        <v>847</v>
      </c>
    </row>
    <row r="438" spans="1:5" ht="24.75" customHeight="1">
      <c r="A438" s="214" t="s">
        <v>906</v>
      </c>
      <c r="B438" s="218" t="s">
        <v>907</v>
      </c>
      <c r="C438" s="219">
        <v>12</v>
      </c>
      <c r="D438" s="212">
        <v>9</v>
      </c>
      <c r="E438" s="213">
        <v>-3</v>
      </c>
    </row>
    <row r="439" spans="1:5" ht="18" customHeight="1">
      <c r="A439" s="214" t="s">
        <v>908</v>
      </c>
      <c r="B439" s="218" t="s">
        <v>909</v>
      </c>
      <c r="C439" s="219">
        <v>0</v>
      </c>
      <c r="D439" s="212">
        <v>4237</v>
      </c>
      <c r="E439" s="213">
        <v>4237</v>
      </c>
    </row>
    <row r="440" spans="1:5" ht="24.75" customHeight="1">
      <c r="A440" s="214" t="s">
        <v>910</v>
      </c>
      <c r="B440" s="218" t="s">
        <v>911</v>
      </c>
      <c r="C440" s="219"/>
      <c r="D440" s="212">
        <v>4237</v>
      </c>
      <c r="E440" s="213">
        <v>4237</v>
      </c>
    </row>
    <row r="441" spans="1:5" ht="21" customHeight="1">
      <c r="A441" s="214" t="s">
        <v>912</v>
      </c>
      <c r="B441" s="218" t="s">
        <v>913</v>
      </c>
      <c r="C441" s="219">
        <v>233</v>
      </c>
      <c r="D441" s="212">
        <v>2787</v>
      </c>
      <c r="E441" s="213">
        <v>2554</v>
      </c>
    </row>
    <row r="442" spans="1:5" ht="21" customHeight="1">
      <c r="A442" s="214" t="s">
        <v>914</v>
      </c>
      <c r="B442" s="218" t="s">
        <v>915</v>
      </c>
      <c r="C442" s="219">
        <v>233</v>
      </c>
      <c r="D442" s="212"/>
      <c r="E442" s="213">
        <v>-175</v>
      </c>
    </row>
    <row r="443" spans="1:5" ht="24.75" customHeight="1">
      <c r="A443" s="214" t="s">
        <v>916</v>
      </c>
      <c r="B443" s="218" t="s">
        <v>917</v>
      </c>
      <c r="C443" s="219"/>
      <c r="D443" s="212">
        <v>1306</v>
      </c>
      <c r="E443" s="213">
        <v>1306</v>
      </c>
    </row>
    <row r="444" spans="1:5" ht="24.75" customHeight="1">
      <c r="A444" s="214" t="s">
        <v>918</v>
      </c>
      <c r="B444" s="218" t="s">
        <v>919</v>
      </c>
      <c r="C444" s="219"/>
      <c r="D444" s="212">
        <v>1423</v>
      </c>
      <c r="E444" s="213">
        <v>1423</v>
      </c>
    </row>
    <row r="445" spans="1:5" ht="24.75" customHeight="1">
      <c r="A445" s="216" t="s">
        <v>920</v>
      </c>
      <c r="B445" s="217" t="s">
        <v>921</v>
      </c>
      <c r="C445" s="213">
        <v>1777.35</v>
      </c>
      <c r="D445" s="212">
        <v>1972.2907</v>
      </c>
      <c r="E445" s="213">
        <v>194.9407</v>
      </c>
    </row>
    <row r="446" spans="1:5" ht="19.5" customHeight="1">
      <c r="A446" s="214" t="s">
        <v>922</v>
      </c>
      <c r="B446" s="218" t="s">
        <v>923</v>
      </c>
      <c r="C446" s="219">
        <v>1172.35</v>
      </c>
      <c r="D446" s="212">
        <v>446.2907</v>
      </c>
      <c r="E446" s="213">
        <v>-726.0593</v>
      </c>
    </row>
    <row r="447" spans="1:5" ht="24.75" customHeight="1">
      <c r="A447" s="214" t="s">
        <v>924</v>
      </c>
      <c r="B447" s="218" t="s">
        <v>181</v>
      </c>
      <c r="C447" s="219">
        <v>379.35</v>
      </c>
      <c r="D447" s="212">
        <v>319.6907</v>
      </c>
      <c r="E447" s="213">
        <v>-59.6593</v>
      </c>
    </row>
    <row r="448" spans="1:5" ht="24.75" customHeight="1">
      <c r="A448" s="214" t="s">
        <v>925</v>
      </c>
      <c r="B448" s="218" t="s">
        <v>926</v>
      </c>
      <c r="C448" s="219">
        <v>670</v>
      </c>
      <c r="D448" s="212">
        <v>0</v>
      </c>
      <c r="E448" s="213">
        <v>-670</v>
      </c>
    </row>
    <row r="449" spans="1:5" ht="24.75" customHeight="1">
      <c r="A449" s="214" t="s">
        <v>927</v>
      </c>
      <c r="B449" s="218" t="s">
        <v>928</v>
      </c>
      <c r="C449" s="219">
        <v>50</v>
      </c>
      <c r="D449" s="212">
        <v>50</v>
      </c>
      <c r="E449" s="213">
        <v>0</v>
      </c>
    </row>
    <row r="450" spans="1:5" ht="24.75" customHeight="1">
      <c r="A450" s="214" t="s">
        <v>929</v>
      </c>
      <c r="B450" s="218" t="s">
        <v>930</v>
      </c>
      <c r="C450" s="219">
        <v>30</v>
      </c>
      <c r="D450" s="212">
        <v>30</v>
      </c>
      <c r="E450" s="213">
        <v>0</v>
      </c>
    </row>
    <row r="451" spans="1:5" ht="24.75" customHeight="1">
      <c r="A451" s="214" t="s">
        <v>931</v>
      </c>
      <c r="B451" s="218" t="s">
        <v>125</v>
      </c>
      <c r="C451" s="219"/>
      <c r="D451" s="212">
        <v>3.6</v>
      </c>
      <c r="E451" s="213">
        <v>3.6</v>
      </c>
    </row>
    <row r="452" spans="1:5" ht="24.75" customHeight="1">
      <c r="A452" s="214" t="s">
        <v>932</v>
      </c>
      <c r="B452" s="218" t="s">
        <v>933</v>
      </c>
      <c r="C452" s="219">
        <v>43</v>
      </c>
      <c r="D452" s="212">
        <v>43</v>
      </c>
      <c r="E452" s="213">
        <v>0</v>
      </c>
    </row>
    <row r="453" spans="1:5" ht="24" customHeight="1">
      <c r="A453" s="214" t="s">
        <v>934</v>
      </c>
      <c r="B453" s="218" t="s">
        <v>935</v>
      </c>
      <c r="C453" s="219">
        <v>605</v>
      </c>
      <c r="D453" s="212">
        <v>665</v>
      </c>
      <c r="E453" s="213">
        <v>60</v>
      </c>
    </row>
    <row r="454" spans="1:5" ht="24.75" customHeight="1">
      <c r="A454" s="214" t="s">
        <v>936</v>
      </c>
      <c r="B454" s="218" t="s">
        <v>181</v>
      </c>
      <c r="C454" s="219">
        <v>75</v>
      </c>
      <c r="D454" s="212">
        <v>75</v>
      </c>
      <c r="E454" s="213">
        <v>0</v>
      </c>
    </row>
    <row r="455" spans="1:5" ht="24.75" customHeight="1">
      <c r="A455" s="214" t="s">
        <v>937</v>
      </c>
      <c r="B455" s="218" t="s">
        <v>190</v>
      </c>
      <c r="C455" s="219">
        <v>280</v>
      </c>
      <c r="D455" s="212">
        <v>280</v>
      </c>
      <c r="E455" s="213">
        <v>0</v>
      </c>
    </row>
    <row r="456" spans="1:5" ht="24.75" customHeight="1">
      <c r="A456" s="214" t="s">
        <v>938</v>
      </c>
      <c r="B456" s="218" t="s">
        <v>939</v>
      </c>
      <c r="C456" s="219">
        <v>250</v>
      </c>
      <c r="D456" s="212">
        <v>250</v>
      </c>
      <c r="E456" s="213">
        <v>0</v>
      </c>
    </row>
    <row r="457" spans="1:5" ht="24.75" customHeight="1">
      <c r="A457" s="214" t="s">
        <v>940</v>
      </c>
      <c r="B457" s="218" t="s">
        <v>941</v>
      </c>
      <c r="C457" s="219"/>
      <c r="D457" s="212">
        <v>60</v>
      </c>
      <c r="E457" s="213">
        <v>60</v>
      </c>
    </row>
    <row r="458" spans="1:5" ht="24.75" customHeight="1">
      <c r="A458" s="214" t="s">
        <v>942</v>
      </c>
      <c r="B458" s="218" t="s">
        <v>943</v>
      </c>
      <c r="C458" s="219">
        <v>0</v>
      </c>
      <c r="D458" s="212">
        <v>416</v>
      </c>
      <c r="E458" s="213">
        <v>416</v>
      </c>
    </row>
    <row r="459" spans="1:5" ht="24.75" customHeight="1">
      <c r="A459" s="214" t="s">
        <v>944</v>
      </c>
      <c r="B459" s="218" t="s">
        <v>945</v>
      </c>
      <c r="C459" s="219"/>
      <c r="D459" s="212">
        <v>416</v>
      </c>
      <c r="E459" s="213">
        <v>416</v>
      </c>
    </row>
    <row r="460" spans="1:5" ht="24.75" customHeight="1">
      <c r="A460" s="214" t="s">
        <v>946</v>
      </c>
      <c r="B460" s="218" t="s">
        <v>943</v>
      </c>
      <c r="C460" s="219">
        <v>0</v>
      </c>
      <c r="D460" s="212">
        <v>135</v>
      </c>
      <c r="E460" s="213">
        <v>135</v>
      </c>
    </row>
    <row r="461" spans="1:5" ht="24.75" customHeight="1">
      <c r="A461" s="214" t="s">
        <v>947</v>
      </c>
      <c r="B461" s="218" t="s">
        <v>945</v>
      </c>
      <c r="C461" s="219"/>
      <c r="D461" s="212">
        <v>100</v>
      </c>
      <c r="E461" s="213">
        <v>100</v>
      </c>
    </row>
    <row r="462" spans="1:5" ht="24.75" customHeight="1">
      <c r="A462" s="214" t="s">
        <v>948</v>
      </c>
      <c r="B462" s="218" t="s">
        <v>949</v>
      </c>
      <c r="C462" s="219"/>
      <c r="D462" s="212">
        <v>35</v>
      </c>
      <c r="E462" s="213">
        <v>35</v>
      </c>
    </row>
    <row r="463" spans="1:5" ht="24.75" customHeight="1">
      <c r="A463" s="214" t="s">
        <v>950</v>
      </c>
      <c r="B463" s="218" t="s">
        <v>951</v>
      </c>
      <c r="C463" s="219">
        <v>0</v>
      </c>
      <c r="D463" s="212">
        <v>310</v>
      </c>
      <c r="E463" s="213">
        <v>310</v>
      </c>
    </row>
    <row r="464" spans="1:5" ht="24.75" customHeight="1">
      <c r="A464" s="214" t="s">
        <v>952</v>
      </c>
      <c r="B464" s="218" t="s">
        <v>953</v>
      </c>
      <c r="C464" s="219"/>
      <c r="D464" s="212">
        <v>310</v>
      </c>
      <c r="E464" s="213">
        <v>310</v>
      </c>
    </row>
    <row r="465" spans="1:5" ht="21" customHeight="1">
      <c r="A465" s="216" t="s">
        <v>954</v>
      </c>
      <c r="B465" s="217" t="s">
        <v>955</v>
      </c>
      <c r="C465" s="213">
        <v>3500</v>
      </c>
      <c r="D465" s="212">
        <v>3487.94</v>
      </c>
      <c r="E465" s="213">
        <v>-12.06</v>
      </c>
    </row>
    <row r="466" spans="1:5" ht="21" customHeight="1">
      <c r="A466" s="214" t="s">
        <v>956</v>
      </c>
      <c r="B466" s="218" t="s">
        <v>957</v>
      </c>
      <c r="C466" s="219">
        <v>3500</v>
      </c>
      <c r="D466" s="212">
        <v>3487.94</v>
      </c>
      <c r="E466" s="213">
        <v>-12.06</v>
      </c>
    </row>
    <row r="467" spans="1:5" ht="24.75" customHeight="1">
      <c r="A467" s="214" t="s">
        <v>958</v>
      </c>
      <c r="B467" s="218" t="s">
        <v>959</v>
      </c>
      <c r="C467" s="219">
        <v>3500</v>
      </c>
      <c r="D467" s="212">
        <v>3487.94</v>
      </c>
      <c r="E467" s="213">
        <v>-12.06</v>
      </c>
    </row>
    <row r="468" spans="1:5" ht="24.75" customHeight="1">
      <c r="A468" s="216" t="s">
        <v>960</v>
      </c>
      <c r="B468" s="217" t="s">
        <v>961</v>
      </c>
      <c r="C468" s="213">
        <v>8908.3</v>
      </c>
      <c r="D468" s="212">
        <v>3400.508432</v>
      </c>
      <c r="E468" s="213">
        <v>-5507.791568</v>
      </c>
    </row>
    <row r="469" spans="1:5" ht="21.75" customHeight="1">
      <c r="A469" s="214" t="s">
        <v>962</v>
      </c>
      <c r="B469" s="218" t="s">
        <v>963</v>
      </c>
      <c r="C469" s="219">
        <v>8000</v>
      </c>
      <c r="D469" s="212">
        <v>2534.208432</v>
      </c>
      <c r="E469" s="213">
        <v>-5465.791568</v>
      </c>
    </row>
    <row r="470" spans="1:5" ht="24.75" customHeight="1">
      <c r="A470" s="214" t="s">
        <v>964</v>
      </c>
      <c r="B470" s="218" t="s">
        <v>965</v>
      </c>
      <c r="C470" s="219">
        <v>8000</v>
      </c>
      <c r="D470" s="212">
        <v>2534.208432</v>
      </c>
      <c r="E470" s="213">
        <v>-5465.791568</v>
      </c>
    </row>
    <row r="471" spans="1:5" ht="21" customHeight="1">
      <c r="A471" s="214" t="s">
        <v>966</v>
      </c>
      <c r="B471" s="218" t="s">
        <v>967</v>
      </c>
      <c r="C471" s="219">
        <v>908.3</v>
      </c>
      <c r="D471" s="212">
        <v>866.3</v>
      </c>
      <c r="E471" s="213">
        <v>-42</v>
      </c>
    </row>
    <row r="472" spans="1:5" ht="24.75" customHeight="1">
      <c r="A472" s="214" t="s">
        <v>968</v>
      </c>
      <c r="B472" s="218" t="s">
        <v>969</v>
      </c>
      <c r="C472" s="219">
        <v>908.3</v>
      </c>
      <c r="D472" s="212">
        <v>866.3</v>
      </c>
      <c r="E472" s="213">
        <v>-42</v>
      </c>
    </row>
    <row r="473" spans="1:5" ht="22.5" customHeight="1">
      <c r="A473" s="216" t="s">
        <v>970</v>
      </c>
      <c r="B473" s="217" t="s">
        <v>971</v>
      </c>
      <c r="C473" s="213">
        <v>4873</v>
      </c>
      <c r="D473" s="212">
        <v>5878</v>
      </c>
      <c r="E473" s="213">
        <v>1005</v>
      </c>
    </row>
    <row r="474" spans="1:5" ht="21" customHeight="1">
      <c r="A474" s="214" t="s">
        <v>972</v>
      </c>
      <c r="B474" s="218" t="s">
        <v>973</v>
      </c>
      <c r="C474" s="219">
        <v>4873</v>
      </c>
      <c r="D474" s="212">
        <v>5878</v>
      </c>
      <c r="E474" s="213">
        <v>1005</v>
      </c>
    </row>
    <row r="475" spans="1:5" ht="24.75" customHeight="1">
      <c r="A475" s="220" t="s">
        <v>974</v>
      </c>
      <c r="B475" s="221" t="s">
        <v>975</v>
      </c>
      <c r="C475" s="222">
        <v>4873</v>
      </c>
      <c r="D475" s="212">
        <v>5878</v>
      </c>
      <c r="E475" s="213">
        <v>1005</v>
      </c>
    </row>
    <row r="476" spans="1:5" ht="22.5" customHeight="1">
      <c r="A476" s="216">
        <v>233</v>
      </c>
      <c r="B476" s="217" t="s">
        <v>976</v>
      </c>
      <c r="C476" s="219">
        <v>0</v>
      </c>
      <c r="D476" s="212">
        <v>64</v>
      </c>
      <c r="E476" s="213">
        <v>64</v>
      </c>
    </row>
    <row r="477" spans="1:5" ht="21" customHeight="1">
      <c r="A477" s="214">
        <v>23303</v>
      </c>
      <c r="B477" s="218" t="s">
        <v>977</v>
      </c>
      <c r="C477" s="219">
        <v>0</v>
      </c>
      <c r="D477" s="212">
        <v>64</v>
      </c>
      <c r="E477" s="213">
        <v>64</v>
      </c>
    </row>
    <row r="478" spans="1:5" ht="18.75" customHeight="1">
      <c r="A478" s="223"/>
      <c r="B478" s="215" t="s">
        <v>978</v>
      </c>
      <c r="C478" s="213">
        <v>61664</v>
      </c>
      <c r="D478" s="212">
        <v>68777.75</v>
      </c>
      <c r="E478" s="213">
        <v>7113.75</v>
      </c>
    </row>
    <row r="479" spans="1:5" ht="21" customHeight="1">
      <c r="A479" s="216" t="s">
        <v>979</v>
      </c>
      <c r="B479" s="217" t="s">
        <v>980</v>
      </c>
      <c r="C479" s="213">
        <v>27648</v>
      </c>
      <c r="D479" s="212">
        <v>34761.75</v>
      </c>
      <c r="E479" s="213">
        <v>7113.75</v>
      </c>
    </row>
    <row r="480" spans="1:5" ht="21" customHeight="1">
      <c r="A480" s="214" t="s">
        <v>981</v>
      </c>
      <c r="B480" s="218" t="s">
        <v>982</v>
      </c>
      <c r="C480" s="219">
        <v>27648</v>
      </c>
      <c r="D480" s="212">
        <v>34761.75</v>
      </c>
      <c r="E480" s="213">
        <v>7113.75</v>
      </c>
    </row>
    <row r="481" spans="1:5" ht="22.5" customHeight="1">
      <c r="A481" s="216" t="s">
        <v>983</v>
      </c>
      <c r="B481" s="217" t="s">
        <v>984</v>
      </c>
      <c r="C481" s="213">
        <v>34016</v>
      </c>
      <c r="D481" s="212">
        <v>34016</v>
      </c>
      <c r="E481" s="213">
        <v>0</v>
      </c>
    </row>
    <row r="482" spans="1:5" ht="19.5" customHeight="1">
      <c r="A482" s="214" t="s">
        <v>985</v>
      </c>
      <c r="B482" s="218" t="s">
        <v>986</v>
      </c>
      <c r="C482" s="219">
        <v>34016</v>
      </c>
      <c r="D482" s="212">
        <v>34016</v>
      </c>
      <c r="E482" s="213">
        <v>0</v>
      </c>
    </row>
    <row r="483" spans="1:5" ht="22.5" customHeight="1">
      <c r="A483" s="216"/>
      <c r="B483" s="217" t="s">
        <v>47</v>
      </c>
      <c r="C483" s="213">
        <v>36.9799999999814</v>
      </c>
      <c r="D483" s="212">
        <v>36.9799999999814</v>
      </c>
      <c r="E483" s="213"/>
    </row>
  </sheetData>
  <sheetProtection/>
  <mergeCells count="6">
    <mergeCell ref="A2:E2"/>
    <mergeCell ref="A4:A5"/>
    <mergeCell ref="B4:B5"/>
    <mergeCell ref="C4:C5"/>
    <mergeCell ref="D4:D5"/>
    <mergeCell ref="E4:E5"/>
  </mergeCells>
  <printOptions/>
  <pageMargins left="0.4722222222222222" right="0.39305555555555555" top="0.5506944444444445" bottom="0.5506944444444445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4"/>
  <sheetViews>
    <sheetView zoomScaleSheetLayoutView="100" zoomScalePageLayoutView="0" workbookViewId="0" topLeftCell="A85">
      <selection activeCell="O8" sqref="O8"/>
    </sheetView>
  </sheetViews>
  <sheetFormatPr defaultColWidth="9.00390625" defaultRowHeight="14.25"/>
  <cols>
    <col min="1" max="1" width="27.75390625" style="98" customWidth="1"/>
    <col min="2" max="2" width="7.375" style="99" customWidth="1"/>
    <col min="3" max="4" width="8.75390625" style="99" customWidth="1"/>
    <col min="5" max="5" width="10.625" style="99" customWidth="1"/>
    <col min="6" max="6" width="21.25390625" style="102" customWidth="1"/>
    <col min="7" max="7" width="7.125" style="99" customWidth="1"/>
    <col min="8" max="8" width="10.00390625" style="99" customWidth="1"/>
    <col min="9" max="9" width="9.125" style="99" customWidth="1"/>
    <col min="10" max="10" width="21.75390625" style="103" customWidth="1"/>
    <col min="11" max="16384" width="9.00390625" style="98" customWidth="1"/>
  </cols>
  <sheetData>
    <row r="1" ht="16.5" customHeight="1">
      <c r="A1" s="104" t="s">
        <v>987</v>
      </c>
    </row>
    <row r="2" spans="1:10" ht="30" customHeight="1">
      <c r="A2" s="184" t="s">
        <v>988</v>
      </c>
      <c r="B2" s="184"/>
      <c r="C2" s="184"/>
      <c r="D2" s="184"/>
      <c r="E2" s="184"/>
      <c r="F2" s="185"/>
      <c r="G2" s="184"/>
      <c r="H2" s="184"/>
      <c r="I2" s="184"/>
      <c r="J2" s="184"/>
    </row>
    <row r="3" spans="1:10" ht="19.5" customHeight="1">
      <c r="A3" s="105"/>
      <c r="J3" s="144" t="s">
        <v>2</v>
      </c>
    </row>
    <row r="4" spans="1:10" s="99" customFormat="1" ht="39" customHeight="1">
      <c r="A4" s="106" t="s">
        <v>989</v>
      </c>
      <c r="B4" s="106" t="s">
        <v>54</v>
      </c>
      <c r="C4" s="107" t="s">
        <v>990</v>
      </c>
      <c r="D4" s="108" t="s">
        <v>8</v>
      </c>
      <c r="E4" s="108" t="s">
        <v>991</v>
      </c>
      <c r="F4" s="109" t="s">
        <v>992</v>
      </c>
      <c r="G4" s="106" t="s">
        <v>54</v>
      </c>
      <c r="H4" s="107" t="s">
        <v>990</v>
      </c>
      <c r="I4" s="108" t="s">
        <v>8</v>
      </c>
      <c r="J4" s="106" t="s">
        <v>993</v>
      </c>
    </row>
    <row r="5" spans="1:10" s="99" customFormat="1" ht="25.5" customHeight="1">
      <c r="A5" s="106" t="s">
        <v>994</v>
      </c>
      <c r="B5" s="110">
        <f aca="true" t="shared" si="0" ref="B5:I5">B6+B15+B21+B55+B57+B67+B75</f>
        <v>60119</v>
      </c>
      <c r="C5" s="111">
        <f aca="true" t="shared" si="1" ref="C5:C10">B5+D5</f>
        <v>66790</v>
      </c>
      <c r="D5" s="110">
        <f t="shared" si="0"/>
        <v>6671</v>
      </c>
      <c r="E5" s="106"/>
      <c r="F5" s="109" t="s">
        <v>995</v>
      </c>
      <c r="G5" s="110">
        <f t="shared" si="0"/>
        <v>60119</v>
      </c>
      <c r="H5" s="111">
        <f t="shared" si="0"/>
        <v>66790</v>
      </c>
      <c r="I5" s="110">
        <f t="shared" si="0"/>
        <v>6671</v>
      </c>
      <c r="J5" s="125"/>
    </row>
    <row r="6" spans="1:10" s="99" customFormat="1" ht="25.5" customHeight="1">
      <c r="A6" s="91" t="s">
        <v>996</v>
      </c>
      <c r="B6" s="112">
        <f>B7+B9+B10</f>
        <v>2446</v>
      </c>
      <c r="C6" s="112">
        <f>C7+C9+C10</f>
        <v>7963</v>
      </c>
      <c r="D6" s="112">
        <f>D7+D9+D10</f>
        <v>5517</v>
      </c>
      <c r="E6" s="112"/>
      <c r="F6" s="113" t="s">
        <v>997</v>
      </c>
      <c r="G6" s="112">
        <f>G7+G13</f>
        <v>2446</v>
      </c>
      <c r="H6" s="112">
        <f>H7+H13</f>
        <v>7963</v>
      </c>
      <c r="I6" s="112">
        <f>I7+I13</f>
        <v>5517</v>
      </c>
      <c r="J6" s="145"/>
    </row>
    <row r="7" spans="1:10" ht="25.5" customHeight="1">
      <c r="A7" s="114" t="s">
        <v>998</v>
      </c>
      <c r="B7" s="115">
        <v>2620</v>
      </c>
      <c r="C7" s="115">
        <f t="shared" si="1"/>
        <v>8000</v>
      </c>
      <c r="D7" s="115">
        <v>5380</v>
      </c>
      <c r="E7" s="116" t="s">
        <v>999</v>
      </c>
      <c r="F7" s="117" t="s">
        <v>1000</v>
      </c>
      <c r="G7" s="118">
        <f>SUM(G8:G12)</f>
        <v>2249</v>
      </c>
      <c r="H7" s="118">
        <f>SUM(H8:H12)</f>
        <v>7363</v>
      </c>
      <c r="I7" s="118">
        <f>SUM(I8:I12)</f>
        <v>5114</v>
      </c>
      <c r="J7" s="123"/>
    </row>
    <row r="8" spans="1:10" ht="25.5" customHeight="1">
      <c r="A8" s="114" t="s">
        <v>1001</v>
      </c>
      <c r="B8" s="115">
        <v>197</v>
      </c>
      <c r="C8" s="115"/>
      <c r="D8" s="115">
        <v>-197</v>
      </c>
      <c r="E8" s="115"/>
      <c r="F8" s="119" t="s">
        <v>1002</v>
      </c>
      <c r="G8" s="115">
        <v>1250</v>
      </c>
      <c r="H8" s="115">
        <f>G8+I8</f>
        <v>3680</v>
      </c>
      <c r="I8" s="115">
        <v>2430</v>
      </c>
      <c r="J8" s="77"/>
    </row>
    <row r="9" spans="1:10" ht="25.5" customHeight="1">
      <c r="A9" s="114" t="s">
        <v>1003</v>
      </c>
      <c r="B9" s="115">
        <v>26</v>
      </c>
      <c r="C9" s="115"/>
      <c r="D9" s="115">
        <v>-26</v>
      </c>
      <c r="E9" s="115"/>
      <c r="F9" s="120" t="s">
        <v>1004</v>
      </c>
      <c r="G9" s="115">
        <v>246</v>
      </c>
      <c r="H9" s="115">
        <f>G9+I9</f>
        <v>0</v>
      </c>
      <c r="I9" s="115">
        <v>-246</v>
      </c>
      <c r="J9" s="146"/>
    </row>
    <row r="10" spans="1:10" ht="25.5" customHeight="1">
      <c r="A10" s="114" t="s">
        <v>1005</v>
      </c>
      <c r="B10" s="115">
        <v>-200</v>
      </c>
      <c r="C10" s="115">
        <f t="shared" si="1"/>
        <v>-37</v>
      </c>
      <c r="D10" s="115">
        <v>163</v>
      </c>
      <c r="E10" s="115"/>
      <c r="F10" s="120" t="s">
        <v>1006</v>
      </c>
      <c r="G10" s="115">
        <v>700</v>
      </c>
      <c r="H10" s="115">
        <f>G10+I10</f>
        <v>0</v>
      </c>
      <c r="I10" s="115">
        <v>-700</v>
      </c>
      <c r="J10" s="77"/>
    </row>
    <row r="11" spans="1:10" ht="25.5" customHeight="1">
      <c r="A11" s="121"/>
      <c r="B11" s="122"/>
      <c r="C11" s="122"/>
      <c r="D11" s="122"/>
      <c r="E11" s="122"/>
      <c r="F11" s="120" t="s">
        <v>1007</v>
      </c>
      <c r="G11" s="115">
        <v>53</v>
      </c>
      <c r="H11" s="115">
        <f>G11+I11</f>
        <v>159</v>
      </c>
      <c r="I11" s="115">
        <v>106</v>
      </c>
      <c r="J11" s="77"/>
    </row>
    <row r="12" spans="1:10" ht="25.5" customHeight="1">
      <c r="A12" s="123"/>
      <c r="B12" s="115"/>
      <c r="C12" s="115"/>
      <c r="D12" s="115"/>
      <c r="E12" s="115"/>
      <c r="F12" s="119" t="s">
        <v>1008</v>
      </c>
      <c r="G12" s="118"/>
      <c r="H12" s="115">
        <f>G12+I12</f>
        <v>3524</v>
      </c>
      <c r="I12" s="115">
        <v>3524</v>
      </c>
      <c r="J12" s="77"/>
    </row>
    <row r="13" spans="1:10" ht="25.5" customHeight="1">
      <c r="A13" s="96"/>
      <c r="B13" s="118"/>
      <c r="C13" s="118"/>
      <c r="D13" s="118"/>
      <c r="E13" s="118"/>
      <c r="F13" s="117" t="s">
        <v>1009</v>
      </c>
      <c r="G13" s="118">
        <f>G14</f>
        <v>197</v>
      </c>
      <c r="H13" s="118">
        <f>H14</f>
        <v>600</v>
      </c>
      <c r="I13" s="115">
        <f>I14</f>
        <v>403</v>
      </c>
      <c r="J13" s="77"/>
    </row>
    <row r="14" spans="1:10" ht="33.75" customHeight="1">
      <c r="A14" s="96"/>
      <c r="B14" s="118"/>
      <c r="C14" s="118"/>
      <c r="D14" s="118"/>
      <c r="E14" s="118"/>
      <c r="F14" s="124" t="s">
        <v>1010</v>
      </c>
      <c r="G14" s="115">
        <v>197</v>
      </c>
      <c r="H14" s="115">
        <f>G14+I14</f>
        <v>600</v>
      </c>
      <c r="I14" s="115">
        <v>403</v>
      </c>
      <c r="J14" s="77"/>
    </row>
    <row r="15" spans="1:10" ht="51" customHeight="1">
      <c r="A15" s="71" t="s">
        <v>1011</v>
      </c>
      <c r="B15" s="125">
        <f aca="true" t="shared" si="2" ref="B15:I15">SUM(B16:B20)</f>
        <v>42800</v>
      </c>
      <c r="C15" s="125">
        <f t="shared" si="2"/>
        <v>8000</v>
      </c>
      <c r="D15" s="125">
        <f t="shared" si="2"/>
        <v>-34800</v>
      </c>
      <c r="E15" s="116" t="s">
        <v>1012</v>
      </c>
      <c r="F15" s="113" t="s">
        <v>997</v>
      </c>
      <c r="G15" s="125">
        <f t="shared" si="2"/>
        <v>42800</v>
      </c>
      <c r="H15" s="125">
        <f t="shared" si="2"/>
        <v>8000</v>
      </c>
      <c r="I15" s="125">
        <f t="shared" si="2"/>
        <v>-34800</v>
      </c>
      <c r="J15" s="77"/>
    </row>
    <row r="16" spans="1:10" ht="38.25" customHeight="1">
      <c r="A16" s="126" t="s">
        <v>1013</v>
      </c>
      <c r="B16" s="127">
        <v>11460</v>
      </c>
      <c r="C16" s="115">
        <f>B16+D16</f>
        <v>0</v>
      </c>
      <c r="D16" s="127">
        <v>-11460</v>
      </c>
      <c r="E16" s="127"/>
      <c r="F16" s="128" t="s">
        <v>1014</v>
      </c>
      <c r="G16" s="118">
        <v>1060</v>
      </c>
      <c r="H16" s="118">
        <v>0</v>
      </c>
      <c r="I16" s="118">
        <v>-1060</v>
      </c>
      <c r="J16" s="77"/>
    </row>
    <row r="17" spans="1:10" ht="27.75" customHeight="1">
      <c r="A17" s="114" t="s">
        <v>1015</v>
      </c>
      <c r="B17" s="127">
        <v>3272</v>
      </c>
      <c r="C17" s="115">
        <f>B17+D17</f>
        <v>0</v>
      </c>
      <c r="D17" s="127">
        <v>-3272</v>
      </c>
      <c r="E17" s="127"/>
      <c r="F17" s="128" t="s">
        <v>1016</v>
      </c>
      <c r="G17" s="118">
        <v>706</v>
      </c>
      <c r="H17" s="118">
        <v>0</v>
      </c>
      <c r="I17" s="118">
        <v>-706</v>
      </c>
      <c r="J17" s="77"/>
    </row>
    <row r="18" spans="1:10" ht="31.5" customHeight="1">
      <c r="A18" s="114" t="s">
        <v>1017</v>
      </c>
      <c r="B18" s="127">
        <v>838</v>
      </c>
      <c r="C18" s="115">
        <f>B18+D18</f>
        <v>0</v>
      </c>
      <c r="D18" s="127">
        <v>-838</v>
      </c>
      <c r="E18" s="127"/>
      <c r="F18" s="129" t="s">
        <v>1018</v>
      </c>
      <c r="G18" s="118">
        <v>12840</v>
      </c>
      <c r="H18" s="118">
        <v>0</v>
      </c>
      <c r="I18" s="118">
        <v>-12840</v>
      </c>
      <c r="J18" s="77" t="s">
        <v>1019</v>
      </c>
    </row>
    <row r="19" spans="1:10" ht="66.75" customHeight="1">
      <c r="A19" s="114" t="s">
        <v>1020</v>
      </c>
      <c r="B19" s="127">
        <v>12855</v>
      </c>
      <c r="C19" s="115">
        <f>B19+D19</f>
        <v>0</v>
      </c>
      <c r="D19" s="127">
        <v>-12855</v>
      </c>
      <c r="E19" s="127"/>
      <c r="F19" s="128" t="s">
        <v>1021</v>
      </c>
      <c r="G19" s="118">
        <v>28194</v>
      </c>
      <c r="H19" s="118">
        <v>8000</v>
      </c>
      <c r="I19" s="118">
        <v>-20194</v>
      </c>
      <c r="J19" s="77"/>
    </row>
    <row r="20" spans="1:10" ht="24.75" customHeight="1">
      <c r="A20" s="121" t="s">
        <v>1022</v>
      </c>
      <c r="B20" s="127">
        <v>14375</v>
      </c>
      <c r="C20" s="115">
        <f>B20+D20</f>
        <v>8000</v>
      </c>
      <c r="D20" s="127">
        <v>-6375</v>
      </c>
      <c r="E20" s="127"/>
      <c r="F20" s="128"/>
      <c r="G20" s="118"/>
      <c r="H20" s="118"/>
      <c r="I20" s="118"/>
      <c r="J20" s="77"/>
    </row>
    <row r="21" spans="1:10" s="100" customFormat="1" ht="24.75" customHeight="1">
      <c r="A21" s="71" t="s">
        <v>1023</v>
      </c>
      <c r="B21" s="125">
        <f aca="true" t="shared" si="3" ref="B21:I21">B22+B32+B42+B44</f>
        <v>1309</v>
      </c>
      <c r="C21" s="125">
        <f t="shared" si="3"/>
        <v>15595</v>
      </c>
      <c r="D21" s="125">
        <f t="shared" si="3"/>
        <v>14286</v>
      </c>
      <c r="E21" s="125"/>
      <c r="F21" s="113" t="s">
        <v>997</v>
      </c>
      <c r="G21" s="125">
        <f t="shared" si="3"/>
        <v>1309</v>
      </c>
      <c r="H21" s="125">
        <f t="shared" si="3"/>
        <v>15595</v>
      </c>
      <c r="I21" s="125">
        <f t="shared" si="3"/>
        <v>14286</v>
      </c>
      <c r="J21" s="77"/>
    </row>
    <row r="22" spans="1:10" s="100" customFormat="1" ht="24.75" customHeight="1">
      <c r="A22" s="130" t="s">
        <v>1024</v>
      </c>
      <c r="B22" s="125">
        <v>517</v>
      </c>
      <c r="C22" s="113">
        <f>B22+D22</f>
        <v>465</v>
      </c>
      <c r="D22" s="125">
        <v>-52</v>
      </c>
      <c r="E22" s="125"/>
      <c r="F22" s="130" t="s">
        <v>1025</v>
      </c>
      <c r="G22" s="125">
        <f>SUM(G23:G31)</f>
        <v>517</v>
      </c>
      <c r="H22" s="125">
        <f>SUM(H23:H31)</f>
        <v>465</v>
      </c>
      <c r="I22" s="125">
        <f>SUM(I23:I31)</f>
        <v>-52</v>
      </c>
      <c r="J22" s="77"/>
    </row>
    <row r="23" spans="1:10" s="101" customFormat="1" ht="24.75" customHeight="1">
      <c r="A23" s="131"/>
      <c r="B23" s="131"/>
      <c r="C23" s="131"/>
      <c r="D23" s="131"/>
      <c r="E23" s="131"/>
      <c r="F23" s="132" t="s">
        <v>1026</v>
      </c>
      <c r="G23" s="133">
        <v>128</v>
      </c>
      <c r="H23" s="133">
        <f aca="true" t="shared" si="4" ref="H23:H31">G23+I23</f>
        <v>158</v>
      </c>
      <c r="I23" s="133">
        <v>30</v>
      </c>
      <c r="J23" s="147" t="s">
        <v>1027</v>
      </c>
    </row>
    <row r="24" spans="1:10" s="101" customFormat="1" ht="40.5" customHeight="1">
      <c r="A24" s="131"/>
      <c r="B24" s="131"/>
      <c r="C24" s="131"/>
      <c r="D24" s="131"/>
      <c r="E24" s="131"/>
      <c r="F24" s="132" t="s">
        <v>1028</v>
      </c>
      <c r="G24" s="133">
        <v>60</v>
      </c>
      <c r="H24" s="133">
        <f t="shared" si="4"/>
        <v>30</v>
      </c>
      <c r="I24" s="133">
        <v>-30</v>
      </c>
      <c r="J24" s="147" t="s">
        <v>1027</v>
      </c>
    </row>
    <row r="25" spans="1:10" s="101" customFormat="1" ht="27" customHeight="1">
      <c r="A25" s="123"/>
      <c r="B25" s="123"/>
      <c r="C25" s="123"/>
      <c r="D25" s="123"/>
      <c r="E25" s="123"/>
      <c r="F25" s="132" t="s">
        <v>1029</v>
      </c>
      <c r="G25" s="133">
        <v>50</v>
      </c>
      <c r="H25" s="133">
        <f t="shared" si="4"/>
        <v>45</v>
      </c>
      <c r="I25" s="133">
        <v>-5</v>
      </c>
      <c r="J25" s="147" t="s">
        <v>1027</v>
      </c>
    </row>
    <row r="26" spans="1:10" s="101" customFormat="1" ht="80.25" customHeight="1">
      <c r="A26" s="131"/>
      <c r="B26" s="134"/>
      <c r="C26" s="134"/>
      <c r="D26" s="134"/>
      <c r="E26" s="134"/>
      <c r="F26" s="132" t="s">
        <v>1030</v>
      </c>
      <c r="G26" s="133">
        <v>65</v>
      </c>
      <c r="H26" s="133">
        <f t="shared" si="4"/>
        <v>46</v>
      </c>
      <c r="I26" s="133">
        <v>-19</v>
      </c>
      <c r="J26" s="132" t="s">
        <v>1031</v>
      </c>
    </row>
    <row r="27" spans="1:10" s="101" customFormat="1" ht="25.5" customHeight="1">
      <c r="A27" s="131"/>
      <c r="B27" s="134"/>
      <c r="C27" s="134"/>
      <c r="D27" s="134"/>
      <c r="E27" s="134"/>
      <c r="F27" s="132" t="s">
        <v>1032</v>
      </c>
      <c r="G27" s="133">
        <v>22</v>
      </c>
      <c r="H27" s="133">
        <f t="shared" si="4"/>
        <v>22</v>
      </c>
      <c r="I27" s="133">
        <v>0</v>
      </c>
      <c r="J27" s="147" t="s">
        <v>1033</v>
      </c>
    </row>
    <row r="28" spans="1:10" s="101" customFormat="1" ht="25.5" customHeight="1">
      <c r="A28" s="131"/>
      <c r="B28" s="134"/>
      <c r="C28" s="134"/>
      <c r="D28" s="134"/>
      <c r="E28" s="134"/>
      <c r="F28" s="132" t="s">
        <v>1034</v>
      </c>
      <c r="G28" s="133">
        <v>50</v>
      </c>
      <c r="H28" s="133">
        <f t="shared" si="4"/>
        <v>81</v>
      </c>
      <c r="I28" s="133">
        <v>31</v>
      </c>
      <c r="J28" s="147" t="s">
        <v>1027</v>
      </c>
    </row>
    <row r="29" spans="1:10" s="101" customFormat="1" ht="25.5" customHeight="1">
      <c r="A29" s="131"/>
      <c r="B29" s="134"/>
      <c r="C29" s="134"/>
      <c r="D29" s="134"/>
      <c r="E29" s="134"/>
      <c r="F29" s="132" t="s">
        <v>1035</v>
      </c>
      <c r="G29" s="133">
        <v>51</v>
      </c>
      <c r="H29" s="133">
        <f t="shared" si="4"/>
        <v>0</v>
      </c>
      <c r="I29" s="133">
        <v>-51</v>
      </c>
      <c r="J29" s="147"/>
    </row>
    <row r="30" spans="1:10" s="101" customFormat="1" ht="66" customHeight="1">
      <c r="A30" s="131"/>
      <c r="B30" s="134"/>
      <c r="C30" s="134"/>
      <c r="D30" s="134"/>
      <c r="E30" s="134"/>
      <c r="F30" s="132" t="s">
        <v>1036</v>
      </c>
      <c r="G30" s="133">
        <v>23</v>
      </c>
      <c r="H30" s="133">
        <f t="shared" si="4"/>
        <v>26</v>
      </c>
      <c r="I30" s="133">
        <v>3</v>
      </c>
      <c r="J30" s="148" t="s">
        <v>1037</v>
      </c>
    </row>
    <row r="31" spans="1:10" s="101" customFormat="1" ht="24.75" customHeight="1">
      <c r="A31" s="131"/>
      <c r="B31" s="134"/>
      <c r="C31" s="134"/>
      <c r="D31" s="134"/>
      <c r="E31" s="134"/>
      <c r="F31" s="132" t="s">
        <v>1038</v>
      </c>
      <c r="G31" s="133">
        <v>68</v>
      </c>
      <c r="H31" s="133">
        <f t="shared" si="4"/>
        <v>57</v>
      </c>
      <c r="I31" s="133">
        <v>-11</v>
      </c>
      <c r="J31" s="132" t="s">
        <v>1039</v>
      </c>
    </row>
    <row r="32" spans="1:10" s="101" customFormat="1" ht="27" customHeight="1">
      <c r="A32" s="135" t="s">
        <v>1040</v>
      </c>
      <c r="B32" s="125">
        <v>280</v>
      </c>
      <c r="C32" s="125">
        <f>B32+D32</f>
        <v>280</v>
      </c>
      <c r="D32" s="125">
        <v>0</v>
      </c>
      <c r="E32" s="125"/>
      <c r="F32" s="130" t="s">
        <v>1040</v>
      </c>
      <c r="G32" s="125">
        <v>280</v>
      </c>
      <c r="H32" s="125">
        <v>280</v>
      </c>
      <c r="I32" s="125">
        <v>0</v>
      </c>
      <c r="J32" s="77"/>
    </row>
    <row r="33" spans="1:10" s="101" customFormat="1" ht="33" customHeight="1">
      <c r="A33" s="136"/>
      <c r="B33" s="134"/>
      <c r="C33" s="134"/>
      <c r="D33" s="134"/>
      <c r="E33" s="134"/>
      <c r="F33" s="132" t="s">
        <v>1041</v>
      </c>
      <c r="G33" s="133">
        <v>5</v>
      </c>
      <c r="H33" s="118">
        <f aca="true" t="shared" si="5" ref="H33:H41">G33+I33</f>
        <v>5</v>
      </c>
      <c r="I33" s="133"/>
      <c r="J33" s="136"/>
    </row>
    <row r="34" spans="1:10" s="101" customFormat="1" ht="33" customHeight="1">
      <c r="A34" s="131"/>
      <c r="B34" s="134"/>
      <c r="C34" s="134"/>
      <c r="D34" s="134"/>
      <c r="E34" s="134"/>
      <c r="F34" s="132" t="s">
        <v>1042</v>
      </c>
      <c r="G34" s="133">
        <v>150</v>
      </c>
      <c r="H34" s="118">
        <f t="shared" si="5"/>
        <v>256</v>
      </c>
      <c r="I34" s="133">
        <v>106</v>
      </c>
      <c r="J34" s="136"/>
    </row>
    <row r="35" spans="1:10" s="101" customFormat="1" ht="33" customHeight="1">
      <c r="A35" s="131"/>
      <c r="B35" s="134"/>
      <c r="C35" s="134"/>
      <c r="D35" s="134"/>
      <c r="E35" s="134"/>
      <c r="F35" s="132" t="s">
        <v>1043</v>
      </c>
      <c r="G35" s="133">
        <v>5</v>
      </c>
      <c r="H35" s="118">
        <f t="shared" si="5"/>
        <v>5</v>
      </c>
      <c r="I35" s="133"/>
      <c r="J35" s="136"/>
    </row>
    <row r="36" spans="1:10" s="101" customFormat="1" ht="48" customHeight="1">
      <c r="A36" s="131"/>
      <c r="B36" s="134"/>
      <c r="C36" s="134"/>
      <c r="D36" s="134"/>
      <c r="E36" s="134"/>
      <c r="F36" s="132" t="s">
        <v>1044</v>
      </c>
      <c r="G36" s="133">
        <v>70</v>
      </c>
      <c r="H36" s="118">
        <f t="shared" si="5"/>
        <v>11</v>
      </c>
      <c r="I36" s="133">
        <v>-59</v>
      </c>
      <c r="J36" s="136"/>
    </row>
    <row r="37" spans="1:10" s="101" customFormat="1" ht="58.5" customHeight="1">
      <c r="A37" s="131"/>
      <c r="B37" s="134"/>
      <c r="C37" s="134"/>
      <c r="D37" s="134"/>
      <c r="E37" s="134"/>
      <c r="F37" s="132" t="s">
        <v>1045</v>
      </c>
      <c r="G37" s="133">
        <v>9</v>
      </c>
      <c r="H37" s="118">
        <f t="shared" si="5"/>
        <v>3</v>
      </c>
      <c r="I37" s="133">
        <v>-6</v>
      </c>
      <c r="J37" s="136"/>
    </row>
    <row r="38" spans="1:10" s="101" customFormat="1" ht="54.75" customHeight="1">
      <c r="A38" s="131"/>
      <c r="B38" s="134"/>
      <c r="C38" s="134"/>
      <c r="D38" s="134"/>
      <c r="E38" s="134"/>
      <c r="F38" s="132" t="s">
        <v>1046</v>
      </c>
      <c r="G38" s="133">
        <v>10</v>
      </c>
      <c r="H38" s="118">
        <f t="shared" si="5"/>
        <v>0</v>
      </c>
      <c r="I38" s="133">
        <v>-10</v>
      </c>
      <c r="J38" s="136"/>
    </row>
    <row r="39" spans="1:10" s="101" customFormat="1" ht="59.25" customHeight="1">
      <c r="A39" s="131"/>
      <c r="B39" s="134"/>
      <c r="C39" s="134"/>
      <c r="D39" s="134"/>
      <c r="E39" s="134"/>
      <c r="F39" s="132" t="s">
        <v>1047</v>
      </c>
      <c r="G39" s="133">
        <v>5</v>
      </c>
      <c r="H39" s="118">
        <f t="shared" si="5"/>
        <v>0</v>
      </c>
      <c r="I39" s="133">
        <v>-5</v>
      </c>
      <c r="J39" s="136"/>
    </row>
    <row r="40" spans="1:10" s="101" customFormat="1" ht="75.75" customHeight="1">
      <c r="A40" s="131"/>
      <c r="B40" s="134"/>
      <c r="C40" s="134"/>
      <c r="D40" s="134"/>
      <c r="E40" s="134"/>
      <c r="F40" s="132" t="s">
        <v>1048</v>
      </c>
      <c r="G40" s="133">
        <v>5</v>
      </c>
      <c r="H40" s="118">
        <f t="shared" si="5"/>
        <v>0</v>
      </c>
      <c r="I40" s="133">
        <v>-5</v>
      </c>
      <c r="J40" s="136"/>
    </row>
    <row r="41" spans="1:10" s="101" customFormat="1" ht="25.5" customHeight="1">
      <c r="A41" s="131"/>
      <c r="B41" s="134"/>
      <c r="C41" s="134"/>
      <c r="D41" s="134"/>
      <c r="E41" s="134"/>
      <c r="F41" s="132" t="s">
        <v>1049</v>
      </c>
      <c r="G41" s="133">
        <v>21</v>
      </c>
      <c r="H41" s="118">
        <f t="shared" si="5"/>
        <v>0</v>
      </c>
      <c r="I41" s="133">
        <v>-21</v>
      </c>
      <c r="J41" s="136"/>
    </row>
    <row r="42" spans="1:10" s="101" customFormat="1" ht="39" customHeight="1">
      <c r="A42" s="137" t="s">
        <v>1050</v>
      </c>
      <c r="B42" s="109">
        <v>512</v>
      </c>
      <c r="C42" s="109">
        <f>B42+D42</f>
        <v>2160</v>
      </c>
      <c r="D42" s="109">
        <v>1648</v>
      </c>
      <c r="E42" s="109"/>
      <c r="F42" s="135" t="s">
        <v>1050</v>
      </c>
      <c r="G42" s="109">
        <f>G43</f>
        <v>512</v>
      </c>
      <c r="H42" s="109">
        <f>H43</f>
        <v>2160</v>
      </c>
      <c r="I42" s="109">
        <f>I43</f>
        <v>1648</v>
      </c>
      <c r="J42" s="109"/>
    </row>
    <row r="43" spans="1:10" s="101" customFormat="1" ht="52.5" customHeight="1">
      <c r="A43" s="131"/>
      <c r="B43" s="134"/>
      <c r="C43" s="134"/>
      <c r="D43" s="134"/>
      <c r="E43" s="134"/>
      <c r="F43" s="132" t="s">
        <v>1051</v>
      </c>
      <c r="G43" s="138">
        <v>512</v>
      </c>
      <c r="H43" s="138">
        <f aca="true" t="shared" si="6" ref="H43:H56">G43+I43</f>
        <v>2160</v>
      </c>
      <c r="I43" s="138">
        <v>1648</v>
      </c>
      <c r="J43" s="136" t="s">
        <v>1052</v>
      </c>
    </row>
    <row r="44" spans="1:10" s="101" customFormat="1" ht="20.25" customHeight="1">
      <c r="A44" s="137" t="s">
        <v>1053</v>
      </c>
      <c r="B44" s="109"/>
      <c r="C44" s="109">
        <f>B44+D44</f>
        <v>12690</v>
      </c>
      <c r="D44" s="109">
        <v>12690</v>
      </c>
      <c r="E44" s="134"/>
      <c r="F44" s="135" t="s">
        <v>1053</v>
      </c>
      <c r="G44" s="109">
        <f>SUM(G45:G54)</f>
        <v>0</v>
      </c>
      <c r="H44" s="109">
        <f>SUM(H45:H54)</f>
        <v>12690</v>
      </c>
      <c r="I44" s="109">
        <f>SUM(I45:I54)</f>
        <v>12690</v>
      </c>
      <c r="J44" s="136"/>
    </row>
    <row r="45" spans="1:10" s="101" customFormat="1" ht="48">
      <c r="A45" s="131"/>
      <c r="B45" s="134"/>
      <c r="C45" s="134"/>
      <c r="D45" s="134"/>
      <c r="E45" s="134"/>
      <c r="F45" s="132" t="s">
        <v>1054</v>
      </c>
      <c r="G45" s="138"/>
      <c r="H45" s="138">
        <f t="shared" si="6"/>
        <v>1000</v>
      </c>
      <c r="I45" s="138">
        <v>1000</v>
      </c>
      <c r="J45" s="136"/>
    </row>
    <row r="46" spans="1:10" s="101" customFormat="1" ht="24">
      <c r="A46" s="131"/>
      <c r="B46" s="134"/>
      <c r="C46" s="134"/>
      <c r="D46" s="134"/>
      <c r="E46" s="134"/>
      <c r="F46" s="132" t="s">
        <v>1055</v>
      </c>
      <c r="G46" s="138"/>
      <c r="H46" s="138">
        <f t="shared" si="6"/>
        <v>1500</v>
      </c>
      <c r="I46" s="138">
        <v>1500</v>
      </c>
      <c r="J46" s="136"/>
    </row>
    <row r="47" spans="1:10" s="101" customFormat="1" ht="24">
      <c r="A47" s="131"/>
      <c r="B47" s="134"/>
      <c r="C47" s="134"/>
      <c r="D47" s="134"/>
      <c r="E47" s="134"/>
      <c r="F47" s="132" t="s">
        <v>1056</v>
      </c>
      <c r="G47" s="138"/>
      <c r="H47" s="138">
        <f t="shared" si="6"/>
        <v>1500</v>
      </c>
      <c r="I47" s="138">
        <v>1500</v>
      </c>
      <c r="J47" s="136"/>
    </row>
    <row r="48" spans="1:10" s="101" customFormat="1" ht="12.75">
      <c r="A48" s="131"/>
      <c r="B48" s="134"/>
      <c r="C48" s="134"/>
      <c r="D48" s="134"/>
      <c r="E48" s="134"/>
      <c r="F48" s="132" t="s">
        <v>1057</v>
      </c>
      <c r="G48" s="138"/>
      <c r="H48" s="138">
        <f t="shared" si="6"/>
        <v>1300</v>
      </c>
      <c r="I48" s="138">
        <v>1300</v>
      </c>
      <c r="J48" s="136"/>
    </row>
    <row r="49" spans="1:10" s="101" customFormat="1" ht="24">
      <c r="A49" s="131"/>
      <c r="B49" s="134"/>
      <c r="C49" s="134"/>
      <c r="D49" s="134"/>
      <c r="E49" s="134"/>
      <c r="F49" s="132" t="s">
        <v>1058</v>
      </c>
      <c r="G49" s="138"/>
      <c r="H49" s="138">
        <f t="shared" si="6"/>
        <v>2700</v>
      </c>
      <c r="I49" s="138">
        <v>2700</v>
      </c>
      <c r="J49" s="136"/>
    </row>
    <row r="50" spans="1:10" s="101" customFormat="1" ht="12.75">
      <c r="A50" s="131"/>
      <c r="B50" s="134"/>
      <c r="C50" s="134"/>
      <c r="D50" s="134"/>
      <c r="E50" s="134"/>
      <c r="F50" s="132" t="s">
        <v>1059</v>
      </c>
      <c r="G50" s="138"/>
      <c r="H50" s="138">
        <f t="shared" si="6"/>
        <v>1000</v>
      </c>
      <c r="I50" s="138">
        <v>1000</v>
      </c>
      <c r="J50" s="136"/>
    </row>
    <row r="51" spans="1:10" s="101" customFormat="1" ht="24">
      <c r="A51" s="131"/>
      <c r="B51" s="134"/>
      <c r="C51" s="134"/>
      <c r="D51" s="134"/>
      <c r="E51" s="134"/>
      <c r="F51" s="132" t="s">
        <v>1060</v>
      </c>
      <c r="G51" s="138"/>
      <c r="H51" s="138">
        <f t="shared" si="6"/>
        <v>1000</v>
      </c>
      <c r="I51" s="138">
        <v>1000</v>
      </c>
      <c r="J51" s="136"/>
    </row>
    <row r="52" spans="1:10" s="101" customFormat="1" ht="24">
      <c r="A52" s="131"/>
      <c r="B52" s="134"/>
      <c r="C52" s="134"/>
      <c r="D52" s="134"/>
      <c r="E52" s="134"/>
      <c r="F52" s="132" t="s">
        <v>1061</v>
      </c>
      <c r="G52" s="138"/>
      <c r="H52" s="138">
        <f t="shared" si="6"/>
        <v>1000</v>
      </c>
      <c r="I52" s="138">
        <v>1000</v>
      </c>
      <c r="J52" s="136"/>
    </row>
    <row r="53" spans="1:10" s="101" customFormat="1" ht="24">
      <c r="A53" s="131"/>
      <c r="B53" s="134"/>
      <c r="C53" s="134"/>
      <c r="D53" s="134"/>
      <c r="E53" s="134"/>
      <c r="F53" s="132" t="s">
        <v>1062</v>
      </c>
      <c r="G53" s="138"/>
      <c r="H53" s="138">
        <f t="shared" si="6"/>
        <v>990</v>
      </c>
      <c r="I53" s="138">
        <v>990</v>
      </c>
      <c r="J53" s="136"/>
    </row>
    <row r="54" spans="1:10" s="101" customFormat="1" ht="24">
      <c r="A54" s="131"/>
      <c r="B54" s="134"/>
      <c r="C54" s="134"/>
      <c r="D54" s="134"/>
      <c r="E54" s="134"/>
      <c r="F54" s="132" t="s">
        <v>1063</v>
      </c>
      <c r="G54" s="138"/>
      <c r="H54" s="138">
        <f t="shared" si="6"/>
        <v>700</v>
      </c>
      <c r="I54" s="138">
        <v>700</v>
      </c>
      <c r="J54" s="136"/>
    </row>
    <row r="55" spans="1:10" s="101" customFormat="1" ht="26.25" customHeight="1">
      <c r="A55" s="135" t="s">
        <v>1064</v>
      </c>
      <c r="B55" s="109">
        <v>360</v>
      </c>
      <c r="C55" s="109">
        <f>B55+D55</f>
        <v>360</v>
      </c>
      <c r="D55" s="109"/>
      <c r="E55" s="109"/>
      <c r="F55" s="113" t="s">
        <v>997</v>
      </c>
      <c r="G55" s="109">
        <v>360</v>
      </c>
      <c r="H55" s="109">
        <f t="shared" si="6"/>
        <v>360</v>
      </c>
      <c r="I55" s="109"/>
      <c r="J55" s="77"/>
    </row>
    <row r="56" spans="1:10" ht="26.25" customHeight="1">
      <c r="A56" s="94" t="s">
        <v>1065</v>
      </c>
      <c r="B56" s="118">
        <v>360</v>
      </c>
      <c r="C56" s="138">
        <f>B56+D56</f>
        <v>360</v>
      </c>
      <c r="D56" s="118"/>
      <c r="E56" s="118"/>
      <c r="F56" s="132" t="s">
        <v>1066</v>
      </c>
      <c r="G56" s="118">
        <v>360</v>
      </c>
      <c r="H56" s="138">
        <f t="shared" si="6"/>
        <v>360</v>
      </c>
      <c r="I56" s="118"/>
      <c r="J56" s="77"/>
    </row>
    <row r="57" spans="1:10" ht="26.25" customHeight="1">
      <c r="A57" s="139" t="s">
        <v>1067</v>
      </c>
      <c r="B57" s="110">
        <f>B58+B59</f>
        <v>3506</v>
      </c>
      <c r="C57" s="111">
        <f>B57+D57</f>
        <v>3506</v>
      </c>
      <c r="D57" s="110"/>
      <c r="E57" s="125"/>
      <c r="F57" s="109" t="s">
        <v>997</v>
      </c>
      <c r="G57" s="110">
        <f>SUM(G58:G66)</f>
        <v>3506</v>
      </c>
      <c r="H57" s="111">
        <f>SUM(H58:H66)</f>
        <v>3506</v>
      </c>
      <c r="I57" s="110">
        <f>SUM(I58:I66)</f>
        <v>0</v>
      </c>
      <c r="J57" s="77"/>
    </row>
    <row r="58" spans="1:10" ht="29.25" customHeight="1">
      <c r="A58" s="129" t="s">
        <v>1068</v>
      </c>
      <c r="B58" s="140">
        <v>35</v>
      </c>
      <c r="C58" s="138">
        <f>B58+D58</f>
        <v>35</v>
      </c>
      <c r="D58" s="75"/>
      <c r="E58" s="140"/>
      <c r="F58" s="128" t="s">
        <v>1069</v>
      </c>
      <c r="G58" s="118">
        <v>163</v>
      </c>
      <c r="H58" s="141">
        <f aca="true" t="shared" si="7" ref="H58:H66">G58+I58</f>
        <v>163</v>
      </c>
      <c r="I58" s="149"/>
      <c r="J58" s="77"/>
    </row>
    <row r="59" spans="1:10" ht="29.25" customHeight="1">
      <c r="A59" s="129" t="s">
        <v>1070</v>
      </c>
      <c r="B59" s="140">
        <f>SUM(B60:B64)</f>
        <v>3471</v>
      </c>
      <c r="C59" s="138">
        <f>SUM(C60:C64)</f>
        <v>3471</v>
      </c>
      <c r="D59" s="138"/>
      <c r="E59" s="140"/>
      <c r="F59" s="128" t="s">
        <v>1071</v>
      </c>
      <c r="G59" s="118">
        <v>91</v>
      </c>
      <c r="H59" s="141">
        <f t="shared" si="7"/>
        <v>91</v>
      </c>
      <c r="I59" s="149"/>
      <c r="J59" s="77" t="s">
        <v>1072</v>
      </c>
    </row>
    <row r="60" spans="1:10" ht="29.25" customHeight="1">
      <c r="A60" s="142" t="s">
        <v>1073</v>
      </c>
      <c r="B60" s="143">
        <v>1300</v>
      </c>
      <c r="C60" s="138">
        <f>B60+D60</f>
        <v>1300</v>
      </c>
      <c r="D60" s="75"/>
      <c r="E60" s="143"/>
      <c r="F60" s="128" t="s">
        <v>1074</v>
      </c>
      <c r="G60" s="118">
        <v>318</v>
      </c>
      <c r="H60" s="141">
        <f t="shared" si="7"/>
        <v>318</v>
      </c>
      <c r="I60" s="149"/>
      <c r="J60" s="77" t="s">
        <v>1075</v>
      </c>
    </row>
    <row r="61" spans="1:10" ht="29.25" customHeight="1">
      <c r="A61" s="142" t="s">
        <v>1076</v>
      </c>
      <c r="B61" s="143">
        <v>145</v>
      </c>
      <c r="C61" s="138">
        <f>B61+D61</f>
        <v>145</v>
      </c>
      <c r="D61" s="75"/>
      <c r="E61" s="143"/>
      <c r="F61" s="129" t="s">
        <v>1077</v>
      </c>
      <c r="G61" s="118">
        <f>800+300</f>
        <v>1100</v>
      </c>
      <c r="H61" s="141">
        <f t="shared" si="7"/>
        <v>1100</v>
      </c>
      <c r="I61" s="149"/>
      <c r="J61" s="77" t="s">
        <v>1078</v>
      </c>
    </row>
    <row r="62" spans="1:10" ht="44.25" customHeight="1">
      <c r="A62" s="114" t="s">
        <v>1079</v>
      </c>
      <c r="B62" s="127">
        <v>360</v>
      </c>
      <c r="C62" s="138">
        <f>B62+D62</f>
        <v>360</v>
      </c>
      <c r="D62" s="75"/>
      <c r="E62" s="127"/>
      <c r="F62" s="124" t="s">
        <v>1080</v>
      </c>
      <c r="G62" s="118">
        <v>327</v>
      </c>
      <c r="H62" s="141">
        <f t="shared" si="7"/>
        <v>327</v>
      </c>
      <c r="I62" s="149"/>
      <c r="J62" s="77" t="s">
        <v>1081</v>
      </c>
    </row>
    <row r="63" spans="1:10" ht="30.75" customHeight="1">
      <c r="A63" s="114" t="s">
        <v>1082</v>
      </c>
      <c r="B63" s="127">
        <v>195</v>
      </c>
      <c r="C63" s="138">
        <f>B63+D63</f>
        <v>195</v>
      </c>
      <c r="D63" s="75"/>
      <c r="E63" s="127"/>
      <c r="F63" s="128" t="s">
        <v>1083</v>
      </c>
      <c r="G63" s="140">
        <v>451</v>
      </c>
      <c r="H63" s="141">
        <f t="shared" si="7"/>
        <v>451</v>
      </c>
      <c r="I63" s="149"/>
      <c r="J63" s="77" t="s">
        <v>1084</v>
      </c>
    </row>
    <row r="64" spans="1:10" ht="30.75" customHeight="1">
      <c r="A64" s="114" t="s">
        <v>1085</v>
      </c>
      <c r="B64" s="127">
        <f>1171+300</f>
        <v>1471</v>
      </c>
      <c r="C64" s="138">
        <f>B64+D64</f>
        <v>1471</v>
      </c>
      <c r="D64" s="75"/>
      <c r="E64" s="127"/>
      <c r="F64" s="128" t="s">
        <v>1086</v>
      </c>
      <c r="G64" s="140">
        <v>35</v>
      </c>
      <c r="H64" s="141">
        <f t="shared" si="7"/>
        <v>35</v>
      </c>
      <c r="I64" s="149"/>
      <c r="J64" s="77"/>
    </row>
    <row r="65" spans="1:10" ht="30.75" customHeight="1">
      <c r="A65" s="150"/>
      <c r="B65" s="118"/>
      <c r="C65" s="118"/>
      <c r="D65" s="118"/>
      <c r="E65" s="118"/>
      <c r="F65" s="123" t="s">
        <v>1087</v>
      </c>
      <c r="G65" s="115">
        <v>1000</v>
      </c>
      <c r="H65" s="141">
        <f t="shared" si="7"/>
        <v>1000</v>
      </c>
      <c r="I65" s="149"/>
      <c r="J65" s="157"/>
    </row>
    <row r="66" spans="1:10" ht="30.75" customHeight="1">
      <c r="A66" s="150"/>
      <c r="B66" s="118"/>
      <c r="C66" s="118"/>
      <c r="D66" s="118"/>
      <c r="E66" s="118"/>
      <c r="F66" s="124" t="s">
        <v>1088</v>
      </c>
      <c r="G66" s="140">
        <v>21</v>
      </c>
      <c r="H66" s="141">
        <f t="shared" si="7"/>
        <v>21</v>
      </c>
      <c r="I66" s="149"/>
      <c r="J66" s="77"/>
    </row>
    <row r="67" spans="1:10" ht="30.75" customHeight="1">
      <c r="A67" s="139" t="s">
        <v>1089</v>
      </c>
      <c r="B67" s="125">
        <f>SUM(B68:B69)</f>
        <v>7409</v>
      </c>
      <c r="C67" s="125">
        <f>SUM(C68:C69)</f>
        <v>29009</v>
      </c>
      <c r="D67" s="125">
        <f>SUM(D68:D69)</f>
        <v>21600</v>
      </c>
      <c r="E67" s="125"/>
      <c r="F67" s="109" t="s">
        <v>997</v>
      </c>
      <c r="G67" s="125">
        <f>SUM(G68:G74)</f>
        <v>7409</v>
      </c>
      <c r="H67" s="125">
        <f>SUM(H68:H74)</f>
        <v>29009</v>
      </c>
      <c r="I67" s="125">
        <f>SUM(I68:I74)</f>
        <v>21600</v>
      </c>
      <c r="J67" s="77"/>
    </row>
    <row r="68" spans="1:10" ht="30.75" customHeight="1">
      <c r="A68" s="77" t="s">
        <v>1090</v>
      </c>
      <c r="B68" s="118"/>
      <c r="C68" s="138">
        <f>B68+D68</f>
        <v>21600</v>
      </c>
      <c r="D68" s="118">
        <v>21600</v>
      </c>
      <c r="E68" s="118"/>
      <c r="F68" s="124" t="s">
        <v>1091</v>
      </c>
      <c r="G68" s="118">
        <v>7409</v>
      </c>
      <c r="H68" s="138">
        <f aca="true" t="shared" si="8" ref="H68:H74">G68+I68</f>
        <v>7409</v>
      </c>
      <c r="I68" s="118"/>
      <c r="J68" s="77"/>
    </row>
    <row r="69" spans="1:10" ht="30.75" customHeight="1">
      <c r="A69" s="77" t="s">
        <v>1092</v>
      </c>
      <c r="B69" s="118">
        <v>7409</v>
      </c>
      <c r="C69" s="138">
        <f>B69+D69</f>
        <v>7409</v>
      </c>
      <c r="D69" s="118"/>
      <c r="E69" s="118"/>
      <c r="F69" s="124" t="s">
        <v>1093</v>
      </c>
      <c r="G69" s="118"/>
      <c r="H69" s="138">
        <f t="shared" si="8"/>
        <v>1500</v>
      </c>
      <c r="I69" s="118">
        <v>1500</v>
      </c>
      <c r="J69" s="77"/>
    </row>
    <row r="70" spans="1:10" ht="30.75" customHeight="1">
      <c r="A70" s="77"/>
      <c r="B70" s="118"/>
      <c r="C70" s="118"/>
      <c r="D70" s="118"/>
      <c r="E70" s="118"/>
      <c r="F70" s="124" t="s">
        <v>1094</v>
      </c>
      <c r="G70" s="118"/>
      <c r="H70" s="138">
        <f t="shared" si="8"/>
        <v>8500</v>
      </c>
      <c r="I70" s="118">
        <v>8500</v>
      </c>
      <c r="J70" s="77"/>
    </row>
    <row r="71" spans="1:10" ht="30.75" customHeight="1">
      <c r="A71" s="77"/>
      <c r="B71" s="118"/>
      <c r="C71" s="118"/>
      <c r="D71" s="118"/>
      <c r="E71" s="118"/>
      <c r="F71" s="124" t="s">
        <v>1095</v>
      </c>
      <c r="G71" s="118"/>
      <c r="H71" s="138">
        <f t="shared" si="8"/>
        <v>7000</v>
      </c>
      <c r="I71" s="118">
        <v>7000</v>
      </c>
      <c r="J71" s="77"/>
    </row>
    <row r="72" spans="1:10" ht="30.75" customHeight="1">
      <c r="A72" s="77"/>
      <c r="B72" s="118"/>
      <c r="C72" s="118"/>
      <c r="D72" s="118"/>
      <c r="E72" s="118"/>
      <c r="F72" s="124" t="s">
        <v>1096</v>
      </c>
      <c r="G72" s="118"/>
      <c r="H72" s="138">
        <f t="shared" si="8"/>
        <v>3500</v>
      </c>
      <c r="I72" s="118">
        <v>3500</v>
      </c>
      <c r="J72" s="77"/>
    </row>
    <row r="73" spans="1:10" ht="30.75" customHeight="1">
      <c r="A73" s="77"/>
      <c r="B73" s="118"/>
      <c r="C73" s="118"/>
      <c r="D73" s="118"/>
      <c r="E73" s="118"/>
      <c r="F73" s="124" t="s">
        <v>1097</v>
      </c>
      <c r="G73" s="118"/>
      <c r="H73" s="138">
        <f t="shared" si="8"/>
        <v>600</v>
      </c>
      <c r="I73" s="118">
        <v>600</v>
      </c>
      <c r="J73" s="77"/>
    </row>
    <row r="74" spans="1:10" ht="30.75" customHeight="1">
      <c r="A74" s="77"/>
      <c r="B74" s="118"/>
      <c r="C74" s="118"/>
      <c r="D74" s="118"/>
      <c r="E74" s="118"/>
      <c r="F74" s="124" t="s">
        <v>1098</v>
      </c>
      <c r="G74" s="118"/>
      <c r="H74" s="138">
        <f t="shared" si="8"/>
        <v>500</v>
      </c>
      <c r="I74" s="118">
        <v>500</v>
      </c>
      <c r="J74" s="77"/>
    </row>
    <row r="75" spans="1:10" ht="30.75" customHeight="1">
      <c r="A75" s="139" t="s">
        <v>1099</v>
      </c>
      <c r="B75" s="125">
        <f aca="true" t="shared" si="9" ref="B75:I75">SUM(B76:B81)</f>
        <v>2289</v>
      </c>
      <c r="C75" s="110">
        <f t="shared" si="9"/>
        <v>2357</v>
      </c>
      <c r="D75" s="110">
        <f t="shared" si="9"/>
        <v>68</v>
      </c>
      <c r="E75" s="125"/>
      <c r="F75" s="109" t="s">
        <v>997</v>
      </c>
      <c r="G75" s="125">
        <f t="shared" si="9"/>
        <v>2289</v>
      </c>
      <c r="H75" s="125">
        <f t="shared" si="9"/>
        <v>2357</v>
      </c>
      <c r="I75" s="125">
        <f t="shared" si="9"/>
        <v>68</v>
      </c>
      <c r="J75" s="77"/>
    </row>
    <row r="76" spans="1:10" ht="30.75" customHeight="1">
      <c r="A76" s="77" t="s">
        <v>1100</v>
      </c>
      <c r="B76" s="118">
        <v>260</v>
      </c>
      <c r="C76" s="151">
        <f aca="true" t="shared" si="10" ref="C76:C81">B76+D76</f>
        <v>260</v>
      </c>
      <c r="D76" s="151"/>
      <c r="E76" s="118"/>
      <c r="F76" s="124" t="s">
        <v>1101</v>
      </c>
      <c r="G76" s="118">
        <v>2212</v>
      </c>
      <c r="H76" s="118">
        <f>G76+I76</f>
        <v>2251</v>
      </c>
      <c r="I76" s="118">
        <v>39</v>
      </c>
      <c r="J76" s="77"/>
    </row>
    <row r="77" spans="1:10" ht="30.75" customHeight="1">
      <c r="A77" s="77" t="s">
        <v>1102</v>
      </c>
      <c r="B77" s="118">
        <v>1430.4</v>
      </c>
      <c r="C77" s="151">
        <f t="shared" si="10"/>
        <v>1479.022287</v>
      </c>
      <c r="D77" s="151">
        <v>48.622287</v>
      </c>
      <c r="E77" s="118"/>
      <c r="F77" s="77" t="s">
        <v>1103</v>
      </c>
      <c r="G77" s="152">
        <v>77</v>
      </c>
      <c r="H77" s="151">
        <f>G77+I77</f>
        <v>77</v>
      </c>
      <c r="I77" s="152"/>
      <c r="J77" s="77"/>
    </row>
    <row r="78" spans="1:10" ht="30.75" customHeight="1">
      <c r="A78" s="77" t="s">
        <v>1104</v>
      </c>
      <c r="B78" s="118">
        <v>248.32</v>
      </c>
      <c r="C78" s="151">
        <f t="shared" si="10"/>
        <v>248.32</v>
      </c>
      <c r="D78" s="151"/>
      <c r="E78" s="118"/>
      <c r="F78" s="77" t="s">
        <v>1105</v>
      </c>
      <c r="G78" s="152"/>
      <c r="H78" s="151">
        <f>G78+I78</f>
        <v>29</v>
      </c>
      <c r="I78" s="152">
        <v>29</v>
      </c>
      <c r="J78" s="77"/>
    </row>
    <row r="79" spans="1:10" ht="30.75" customHeight="1">
      <c r="A79" s="77" t="s">
        <v>1106</v>
      </c>
      <c r="B79" s="118">
        <v>273.28</v>
      </c>
      <c r="C79" s="151">
        <f t="shared" si="10"/>
        <v>273.28</v>
      </c>
      <c r="D79" s="151"/>
      <c r="E79" s="118"/>
      <c r="F79" s="77"/>
      <c r="G79" s="152"/>
      <c r="H79" s="152"/>
      <c r="I79" s="152"/>
      <c r="J79" s="77"/>
    </row>
    <row r="80" spans="1:10" ht="30.75" customHeight="1">
      <c r="A80" s="77" t="s">
        <v>1107</v>
      </c>
      <c r="B80" s="118"/>
      <c r="C80" s="151">
        <f t="shared" si="10"/>
        <v>19.377713</v>
      </c>
      <c r="D80" s="151">
        <v>19.377713</v>
      </c>
      <c r="E80" s="118"/>
      <c r="F80" s="77"/>
      <c r="G80" s="152"/>
      <c r="H80" s="152"/>
      <c r="I80" s="152"/>
      <c r="J80" s="77"/>
    </row>
    <row r="81" spans="1:10" ht="36.75" customHeight="1">
      <c r="A81" s="77" t="s">
        <v>1108</v>
      </c>
      <c r="B81" s="152">
        <v>77</v>
      </c>
      <c r="C81" s="151">
        <f t="shared" si="10"/>
        <v>77</v>
      </c>
      <c r="D81" s="152"/>
      <c r="E81" s="152"/>
      <c r="F81" s="77"/>
      <c r="G81" s="152"/>
      <c r="H81" s="152"/>
      <c r="I81" s="152"/>
      <c r="J81" s="77"/>
    </row>
    <row r="82" spans="1:10" ht="12.75">
      <c r="A82" s="153"/>
      <c r="B82" s="154"/>
      <c r="C82" s="154"/>
      <c r="D82" s="154"/>
      <c r="E82" s="154"/>
      <c r="F82" s="155"/>
      <c r="G82" s="156"/>
      <c r="H82" s="156"/>
      <c r="I82" s="156"/>
      <c r="J82" s="158"/>
    </row>
    <row r="83" spans="1:10" ht="12.75">
      <c r="A83" s="153"/>
      <c r="B83" s="154"/>
      <c r="C83" s="154"/>
      <c r="D83" s="154"/>
      <c r="E83" s="154"/>
      <c r="F83" s="155"/>
      <c r="G83" s="156"/>
      <c r="H83" s="156"/>
      <c r="I83" s="156"/>
      <c r="J83" s="158"/>
    </row>
    <row r="84" spans="1:10" ht="12.75">
      <c r="A84" s="153"/>
      <c r="B84" s="154"/>
      <c r="C84" s="154"/>
      <c r="D84" s="154"/>
      <c r="E84" s="154"/>
      <c r="F84" s="155"/>
      <c r="G84" s="156"/>
      <c r="H84" s="156"/>
      <c r="I84" s="156"/>
      <c r="J84" s="158"/>
    </row>
  </sheetData>
  <sheetProtection/>
  <mergeCells count="1">
    <mergeCell ref="A2:J2"/>
  </mergeCells>
  <printOptions/>
  <pageMargins left="0.3541666666666667" right="0.275" top="0.39305555555555555" bottom="0.39305555555555555" header="0.5118055555555555" footer="0.511805555555555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7"/>
  <sheetViews>
    <sheetView zoomScaleSheetLayoutView="100" zoomScalePageLayoutView="0" workbookViewId="0" topLeftCell="A28">
      <selection activeCell="B4" sqref="B4:D4"/>
    </sheetView>
  </sheetViews>
  <sheetFormatPr defaultColWidth="13.25390625" defaultRowHeight="24" customHeight="1"/>
  <cols>
    <col min="1" max="1" width="27.625" style="81" customWidth="1"/>
    <col min="2" max="4" width="10.375" style="84" customWidth="1"/>
    <col min="5" max="5" width="20.50390625" style="85" customWidth="1"/>
    <col min="6" max="7" width="13.25390625" style="81" hidden="1" customWidth="1"/>
    <col min="8" max="8" width="0.37109375" style="81" hidden="1" customWidth="1"/>
    <col min="9" max="9" width="1.12109375" style="81" hidden="1" customWidth="1"/>
    <col min="10" max="10" width="0.74609375" style="81" hidden="1" customWidth="1"/>
    <col min="11" max="16384" width="13.25390625" style="81" customWidth="1"/>
  </cols>
  <sheetData>
    <row r="1" spans="1:5" ht="13.5" customHeight="1">
      <c r="A1" s="53" t="s">
        <v>1109</v>
      </c>
      <c r="B1" s="86"/>
      <c r="C1" s="86"/>
      <c r="D1" s="86"/>
      <c r="E1" s="87"/>
    </row>
    <row r="2" spans="1:5" ht="32.25" customHeight="1">
      <c r="A2" s="186" t="s">
        <v>1110</v>
      </c>
      <c r="B2" s="186"/>
      <c r="C2" s="186"/>
      <c r="D2" s="186"/>
      <c r="E2" s="187"/>
    </row>
    <row r="3" spans="1:5" s="82" customFormat="1" ht="21" customHeight="1">
      <c r="A3" s="55" t="s">
        <v>1111</v>
      </c>
      <c r="B3" s="188" t="s">
        <v>1112</v>
      </c>
      <c r="C3" s="188"/>
      <c r="D3" s="188"/>
      <c r="E3" s="189"/>
    </row>
    <row r="4" spans="1:8" s="83" customFormat="1" ht="57" customHeight="1">
      <c r="A4" s="57" t="s">
        <v>989</v>
      </c>
      <c r="B4" s="88" t="s">
        <v>54</v>
      </c>
      <c r="C4" s="58" t="s">
        <v>1113</v>
      </c>
      <c r="D4" s="58" t="s">
        <v>8</v>
      </c>
      <c r="E4" s="58" t="s">
        <v>9</v>
      </c>
      <c r="F4" s="89"/>
      <c r="G4" s="89"/>
      <c r="H4" s="89"/>
    </row>
    <row r="5" spans="1:8" s="83" customFormat="1" ht="57" customHeight="1">
      <c r="A5" s="90" t="s">
        <v>1114</v>
      </c>
      <c r="B5" s="72">
        <f>B6+B7+B8+B9+B10+B11+B12</f>
        <v>219909</v>
      </c>
      <c r="C5" s="72">
        <f>C6+C7+C8+C9+C10+C11+C12</f>
        <v>227118</v>
      </c>
      <c r="D5" s="72">
        <f>D6+D7+D8+D9+D10+D11+D12</f>
        <v>7209</v>
      </c>
      <c r="E5" s="91"/>
      <c r="F5" s="92" t="e">
        <f>SUM(F6+F7+F8+F9+F10+#REF!+F11+#REF!)</f>
        <v>#REF!</v>
      </c>
      <c r="G5" s="89"/>
      <c r="H5" s="89" t="e">
        <f aca="true" t="shared" si="0" ref="H5:H12">B5/F5</f>
        <v>#REF!</v>
      </c>
    </row>
    <row r="6" spans="1:8" s="83" customFormat="1" ht="57" customHeight="1">
      <c r="A6" s="93" t="s">
        <v>1115</v>
      </c>
      <c r="B6" s="76">
        <v>107976</v>
      </c>
      <c r="C6" s="76">
        <f aca="true" t="shared" si="1" ref="C6:C11">B6+D6</f>
        <v>115248</v>
      </c>
      <c r="D6" s="76">
        <v>7272</v>
      </c>
      <c r="E6" s="94"/>
      <c r="F6" s="89">
        <v>65701</v>
      </c>
      <c r="G6" s="89"/>
      <c r="H6" s="89">
        <f t="shared" si="0"/>
        <v>1.6434453052464955</v>
      </c>
    </row>
    <row r="7" spans="1:8" s="83" customFormat="1" ht="57" customHeight="1">
      <c r="A7" s="77" t="s">
        <v>1116</v>
      </c>
      <c r="B7" s="76">
        <v>27012</v>
      </c>
      <c r="C7" s="76">
        <f t="shared" si="1"/>
        <v>27383</v>
      </c>
      <c r="D7" s="76">
        <v>371</v>
      </c>
      <c r="E7" s="94"/>
      <c r="F7" s="89"/>
      <c r="G7" s="89"/>
      <c r="H7" s="89" t="e">
        <f t="shared" si="0"/>
        <v>#DIV/0!</v>
      </c>
    </row>
    <row r="8" spans="1:8" s="83" customFormat="1" ht="57" customHeight="1">
      <c r="A8" s="93" t="s">
        <v>1117</v>
      </c>
      <c r="B8" s="76">
        <v>26744</v>
      </c>
      <c r="C8" s="76">
        <f t="shared" si="1"/>
        <v>27525</v>
      </c>
      <c r="D8" s="76">
        <v>781</v>
      </c>
      <c r="E8" s="94"/>
      <c r="F8" s="89">
        <v>15294</v>
      </c>
      <c r="G8" s="89"/>
      <c r="H8" s="89">
        <f t="shared" si="0"/>
        <v>1.7486596050738852</v>
      </c>
    </row>
    <row r="9" spans="1:8" s="83" customFormat="1" ht="57" customHeight="1">
      <c r="A9" s="93" t="s">
        <v>1118</v>
      </c>
      <c r="B9" s="76">
        <v>16513</v>
      </c>
      <c r="C9" s="76">
        <f t="shared" si="1"/>
        <v>16780</v>
      </c>
      <c r="D9" s="76">
        <v>267</v>
      </c>
      <c r="E9" s="94"/>
      <c r="F9" s="89">
        <v>12259</v>
      </c>
      <c r="G9" s="89"/>
      <c r="H9" s="89">
        <f t="shared" si="0"/>
        <v>1.3470103597357044</v>
      </c>
    </row>
    <row r="10" spans="1:8" s="83" customFormat="1" ht="39.75" customHeight="1">
      <c r="A10" s="93" t="s">
        <v>1119</v>
      </c>
      <c r="B10" s="76">
        <v>40352</v>
      </c>
      <c r="C10" s="76">
        <f t="shared" si="1"/>
        <v>39685</v>
      </c>
      <c r="D10" s="76">
        <v>-667</v>
      </c>
      <c r="E10" s="94"/>
      <c r="F10" s="89">
        <v>31812</v>
      </c>
      <c r="G10" s="89"/>
      <c r="H10" s="89">
        <f t="shared" si="0"/>
        <v>1.2684521564189615</v>
      </c>
    </row>
    <row r="11" spans="1:8" s="83" customFormat="1" ht="34.5" customHeight="1">
      <c r="A11" s="93" t="s">
        <v>1120</v>
      </c>
      <c r="B11" s="76">
        <v>781</v>
      </c>
      <c r="C11" s="76">
        <f t="shared" si="1"/>
        <v>497</v>
      </c>
      <c r="D11" s="76">
        <v>-284</v>
      </c>
      <c r="E11" s="94"/>
      <c r="F11" s="95">
        <v>391</v>
      </c>
      <c r="G11" s="89"/>
      <c r="H11" s="89">
        <f t="shared" si="0"/>
        <v>1.9974424552429668</v>
      </c>
    </row>
    <row r="12" spans="1:8" s="82" customFormat="1" ht="36" customHeight="1">
      <c r="A12" s="74" t="s">
        <v>1121</v>
      </c>
      <c r="B12" s="75">
        <v>531</v>
      </c>
      <c r="C12" s="75">
        <v>0</v>
      </c>
      <c r="D12" s="75">
        <f>C12-B12</f>
        <v>-531</v>
      </c>
      <c r="E12" s="96"/>
      <c r="H12" s="82" t="e">
        <f t="shared" si="0"/>
        <v>#DIV/0!</v>
      </c>
    </row>
    <row r="13" spans="2:5" s="82" customFormat="1" ht="24" customHeight="1">
      <c r="B13" s="97"/>
      <c r="C13" s="97"/>
      <c r="D13" s="97"/>
      <c r="E13" s="85"/>
    </row>
    <row r="14" spans="2:5" s="82" customFormat="1" ht="24" customHeight="1">
      <c r="B14" s="97"/>
      <c r="C14" s="97"/>
      <c r="D14" s="97"/>
      <c r="E14" s="85"/>
    </row>
    <row r="15" spans="2:5" s="82" customFormat="1" ht="24" customHeight="1">
      <c r="B15" s="97"/>
      <c r="C15" s="97"/>
      <c r="D15" s="97"/>
      <c r="E15" s="85"/>
    </row>
    <row r="16" spans="2:5" s="82" customFormat="1" ht="24" customHeight="1">
      <c r="B16" s="97"/>
      <c r="C16" s="97"/>
      <c r="D16" s="97"/>
      <c r="E16" s="85"/>
    </row>
    <row r="17" spans="2:5" s="82" customFormat="1" ht="24" customHeight="1">
      <c r="B17" s="97"/>
      <c r="C17" s="97"/>
      <c r="D17" s="97"/>
      <c r="E17" s="85"/>
    </row>
    <row r="18" spans="2:5" s="82" customFormat="1" ht="24" customHeight="1">
      <c r="B18" s="97"/>
      <c r="C18" s="97"/>
      <c r="D18" s="97"/>
      <c r="E18" s="85"/>
    </row>
    <row r="19" spans="2:5" s="82" customFormat="1" ht="24" customHeight="1">
      <c r="B19" s="97"/>
      <c r="C19" s="97"/>
      <c r="D19" s="97"/>
      <c r="E19" s="85"/>
    </row>
    <row r="20" spans="2:5" s="82" customFormat="1" ht="24" customHeight="1">
      <c r="B20" s="97"/>
      <c r="C20" s="97"/>
      <c r="D20" s="97"/>
      <c r="E20" s="85"/>
    </row>
    <row r="21" spans="2:5" s="82" customFormat="1" ht="24" customHeight="1">
      <c r="B21" s="97"/>
      <c r="C21" s="97"/>
      <c r="D21" s="97"/>
      <c r="E21" s="85"/>
    </row>
    <row r="22" spans="2:5" s="82" customFormat="1" ht="24" customHeight="1">
      <c r="B22" s="97"/>
      <c r="C22" s="97"/>
      <c r="D22" s="97"/>
      <c r="E22" s="85"/>
    </row>
    <row r="23" spans="2:5" s="82" customFormat="1" ht="24" customHeight="1">
      <c r="B23" s="97"/>
      <c r="C23" s="97"/>
      <c r="D23" s="97"/>
      <c r="E23" s="85"/>
    </row>
    <row r="24" spans="2:5" s="82" customFormat="1" ht="24" customHeight="1">
      <c r="B24" s="97"/>
      <c r="C24" s="97"/>
      <c r="D24" s="97"/>
      <c r="E24" s="85"/>
    </row>
    <row r="25" spans="2:5" s="82" customFormat="1" ht="24" customHeight="1">
      <c r="B25" s="97"/>
      <c r="C25" s="97"/>
      <c r="D25" s="97"/>
      <c r="E25" s="85"/>
    </row>
    <row r="26" spans="2:5" s="82" customFormat="1" ht="24" customHeight="1">
      <c r="B26" s="97"/>
      <c r="C26" s="97"/>
      <c r="D26" s="97"/>
      <c r="E26" s="85"/>
    </row>
    <row r="27" spans="2:5" s="82" customFormat="1" ht="24" customHeight="1">
      <c r="B27" s="97"/>
      <c r="C27" s="97"/>
      <c r="D27" s="97"/>
      <c r="E27" s="85"/>
    </row>
  </sheetData>
  <sheetProtection/>
  <mergeCells count="2">
    <mergeCell ref="A2:E2"/>
    <mergeCell ref="B3:E3"/>
  </mergeCells>
  <printOptions horizontalCentered="1"/>
  <pageMargins left="0.7513888888888889" right="0.7513888888888889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3"/>
  <sheetViews>
    <sheetView zoomScaleSheetLayoutView="100" zoomScalePageLayoutView="0" workbookViewId="0" topLeftCell="A22">
      <selection activeCell="H9" sqref="H9"/>
    </sheetView>
  </sheetViews>
  <sheetFormatPr defaultColWidth="32.875" defaultRowHeight="23.25" customHeight="1"/>
  <cols>
    <col min="1" max="1" width="30.25390625" style="66" customWidth="1"/>
    <col min="2" max="4" width="9.75390625" style="69" customWidth="1"/>
    <col min="5" max="5" width="19.625" style="68" customWidth="1"/>
    <col min="6" max="6" width="13.875" style="66" hidden="1" customWidth="1"/>
    <col min="7" max="7" width="34.75390625" style="66" hidden="1" customWidth="1"/>
    <col min="8" max="16384" width="32.875" style="66" customWidth="1"/>
  </cols>
  <sheetData>
    <row r="1" ht="12" customHeight="1">
      <c r="A1" s="53" t="s">
        <v>1109</v>
      </c>
    </row>
    <row r="2" spans="1:5" ht="29.25" customHeight="1">
      <c r="A2" s="186" t="s">
        <v>1122</v>
      </c>
      <c r="B2" s="186"/>
      <c r="C2" s="186"/>
      <c r="D2" s="186"/>
      <c r="E2" s="187"/>
    </row>
    <row r="3" spans="1:5" ht="22.5" customHeight="1">
      <c r="A3" s="55" t="s">
        <v>1111</v>
      </c>
      <c r="B3" s="190" t="s">
        <v>1123</v>
      </c>
      <c r="C3" s="190"/>
      <c r="D3" s="190"/>
      <c r="E3" s="191"/>
    </row>
    <row r="4" spans="1:7" s="67" customFormat="1" ht="39" customHeight="1">
      <c r="A4" s="57" t="s">
        <v>992</v>
      </c>
      <c r="B4" s="58" t="s">
        <v>54</v>
      </c>
      <c r="C4" s="58" t="s">
        <v>1113</v>
      </c>
      <c r="D4" s="58" t="s">
        <v>8</v>
      </c>
      <c r="E4" s="57" t="s">
        <v>1124</v>
      </c>
      <c r="F4" s="70"/>
      <c r="G4" s="70"/>
    </row>
    <row r="5" spans="1:7" s="67" customFormat="1" ht="51.75" customHeight="1">
      <c r="A5" s="71" t="s">
        <v>1125</v>
      </c>
      <c r="B5" s="72">
        <f>B6+B7+B8+B9+B10+B11+B12</f>
        <v>213354</v>
      </c>
      <c r="C5" s="72">
        <f>C6+C7+C8+C9+C10+C11+C12</f>
        <v>215957</v>
      </c>
      <c r="D5" s="72">
        <f>D6+D7+D8+D9+D10+D11+D12</f>
        <v>2603</v>
      </c>
      <c r="E5" s="73"/>
      <c r="F5" s="70" t="e">
        <f>SUM(F6+F7+F8+F10+F9+#REF!+F11+#REF!)</f>
        <v>#REF!</v>
      </c>
      <c r="G5" s="70" t="e">
        <f aca="true" t="shared" si="0" ref="G5:G23">B5/F5</f>
        <v>#REF!</v>
      </c>
    </row>
    <row r="6" spans="1:7" s="67" customFormat="1" ht="51.75" customHeight="1">
      <c r="A6" s="74" t="s">
        <v>1126</v>
      </c>
      <c r="B6" s="75">
        <v>116463</v>
      </c>
      <c r="C6" s="76">
        <f aca="true" t="shared" si="1" ref="C6:C11">B6+D6</f>
        <v>107901</v>
      </c>
      <c r="D6" s="75">
        <v>-8562</v>
      </c>
      <c r="E6" s="70"/>
      <c r="F6" s="70">
        <v>63322</v>
      </c>
      <c r="G6" s="70">
        <f t="shared" si="0"/>
        <v>1.839218597012097</v>
      </c>
    </row>
    <row r="7" spans="1:7" s="67" customFormat="1" ht="51.75" customHeight="1">
      <c r="A7" s="74" t="s">
        <v>1127</v>
      </c>
      <c r="B7" s="75">
        <v>27012</v>
      </c>
      <c r="C7" s="76">
        <f t="shared" si="1"/>
        <v>28319</v>
      </c>
      <c r="D7" s="75">
        <v>1307</v>
      </c>
      <c r="E7" s="77"/>
      <c r="F7" s="70"/>
      <c r="G7" s="70" t="e">
        <f t="shared" si="0"/>
        <v>#DIV/0!</v>
      </c>
    </row>
    <row r="8" spans="1:7" s="67" customFormat="1" ht="51.75" customHeight="1">
      <c r="A8" s="74" t="s">
        <v>1128</v>
      </c>
      <c r="B8" s="75">
        <v>15223</v>
      </c>
      <c r="C8" s="76">
        <f t="shared" si="1"/>
        <v>17499</v>
      </c>
      <c r="D8" s="75">
        <v>2276</v>
      </c>
      <c r="E8" s="77"/>
      <c r="F8" s="70">
        <v>9352</v>
      </c>
      <c r="G8" s="70">
        <f t="shared" si="0"/>
        <v>1.6277801539777588</v>
      </c>
    </row>
    <row r="9" spans="1:7" s="67" customFormat="1" ht="51.75" customHeight="1">
      <c r="A9" s="74" t="s">
        <v>1129</v>
      </c>
      <c r="B9" s="75">
        <v>14346</v>
      </c>
      <c r="C9" s="76">
        <f t="shared" si="1"/>
        <v>15741</v>
      </c>
      <c r="D9" s="75">
        <v>1395</v>
      </c>
      <c r="E9" s="77"/>
      <c r="F9" s="70">
        <v>10834</v>
      </c>
      <c r="G9" s="70">
        <f t="shared" si="0"/>
        <v>1.324164666789736</v>
      </c>
    </row>
    <row r="10" spans="1:7" s="67" customFormat="1" ht="51.75" customHeight="1">
      <c r="A10" s="74" t="s">
        <v>1130</v>
      </c>
      <c r="B10" s="75">
        <v>39489</v>
      </c>
      <c r="C10" s="76">
        <f t="shared" si="1"/>
        <v>45634</v>
      </c>
      <c r="D10" s="75">
        <v>6145</v>
      </c>
      <c r="E10" s="77"/>
      <c r="F10" s="78">
        <v>27432</v>
      </c>
      <c r="G10" s="70">
        <f t="shared" si="0"/>
        <v>1.4395231846019247</v>
      </c>
    </row>
    <row r="11" spans="1:7" s="67" customFormat="1" ht="51.75" customHeight="1">
      <c r="A11" s="74" t="s">
        <v>1131</v>
      </c>
      <c r="B11" s="75">
        <v>361</v>
      </c>
      <c r="C11" s="76">
        <f t="shared" si="1"/>
        <v>863</v>
      </c>
      <c r="D11" s="75">
        <v>502</v>
      </c>
      <c r="E11" s="77"/>
      <c r="F11" s="78">
        <v>363</v>
      </c>
      <c r="G11" s="70">
        <f t="shared" si="0"/>
        <v>0.9944903581267218</v>
      </c>
    </row>
    <row r="12" spans="1:7" s="68" customFormat="1" ht="51.75" customHeight="1">
      <c r="A12" s="74" t="s">
        <v>1121</v>
      </c>
      <c r="B12" s="75">
        <v>460</v>
      </c>
      <c r="C12" s="75">
        <v>0</v>
      </c>
      <c r="D12" s="75">
        <f>C12-B12</f>
        <v>-460</v>
      </c>
      <c r="E12" s="79"/>
      <c r="G12" s="68" t="e">
        <f t="shared" si="0"/>
        <v>#DIV/0!</v>
      </c>
    </row>
    <row r="13" spans="2:7" s="68" customFormat="1" ht="23.25" customHeight="1">
      <c r="B13" s="80"/>
      <c r="C13" s="80"/>
      <c r="D13" s="80"/>
      <c r="G13" s="68" t="e">
        <f t="shared" si="0"/>
        <v>#DIV/0!</v>
      </c>
    </row>
    <row r="14" spans="2:7" s="68" customFormat="1" ht="23.25" customHeight="1">
      <c r="B14" s="80"/>
      <c r="C14" s="80"/>
      <c r="D14" s="80"/>
      <c r="G14" s="68" t="e">
        <f t="shared" si="0"/>
        <v>#DIV/0!</v>
      </c>
    </row>
    <row r="15" spans="2:7" s="68" customFormat="1" ht="23.25" customHeight="1">
      <c r="B15" s="80"/>
      <c r="C15" s="80"/>
      <c r="D15" s="80"/>
      <c r="G15" s="68" t="e">
        <f t="shared" si="0"/>
        <v>#DIV/0!</v>
      </c>
    </row>
    <row r="16" spans="2:7" s="68" customFormat="1" ht="23.25" customHeight="1">
      <c r="B16" s="80"/>
      <c r="C16" s="80"/>
      <c r="D16" s="80"/>
      <c r="G16" s="68" t="e">
        <f t="shared" si="0"/>
        <v>#DIV/0!</v>
      </c>
    </row>
    <row r="17" spans="2:7" s="68" customFormat="1" ht="23.25" customHeight="1">
      <c r="B17" s="80"/>
      <c r="C17" s="80"/>
      <c r="D17" s="80"/>
      <c r="G17" s="68" t="e">
        <f t="shared" si="0"/>
        <v>#DIV/0!</v>
      </c>
    </row>
    <row r="18" spans="2:7" s="68" customFormat="1" ht="23.25" customHeight="1">
      <c r="B18" s="80"/>
      <c r="C18" s="80"/>
      <c r="D18" s="80"/>
      <c r="G18" s="68" t="e">
        <f t="shared" si="0"/>
        <v>#DIV/0!</v>
      </c>
    </row>
    <row r="19" ht="23.25" customHeight="1">
      <c r="G19" s="68" t="e">
        <f t="shared" si="0"/>
        <v>#DIV/0!</v>
      </c>
    </row>
    <row r="20" ht="23.25" customHeight="1">
      <c r="G20" s="68" t="e">
        <f t="shared" si="0"/>
        <v>#DIV/0!</v>
      </c>
    </row>
    <row r="21" ht="23.25" customHeight="1">
      <c r="G21" s="68" t="e">
        <f t="shared" si="0"/>
        <v>#DIV/0!</v>
      </c>
    </row>
    <row r="22" ht="23.25" customHeight="1">
      <c r="G22" s="68" t="e">
        <f t="shared" si="0"/>
        <v>#DIV/0!</v>
      </c>
    </row>
    <row r="23" ht="23.25" customHeight="1">
      <c r="G23" s="68" t="e">
        <f t="shared" si="0"/>
        <v>#DIV/0!</v>
      </c>
    </row>
  </sheetData>
  <sheetProtection/>
  <mergeCells count="2">
    <mergeCell ref="A2:E2"/>
    <mergeCell ref="B3:E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2"/>
  <sheetViews>
    <sheetView zoomScaleSheetLayoutView="100" zoomScalePageLayoutView="0" workbookViewId="0" topLeftCell="A25">
      <selection activeCell="F5" sqref="F5"/>
    </sheetView>
  </sheetViews>
  <sheetFormatPr defaultColWidth="33.875" defaultRowHeight="26.25" customHeight="1"/>
  <cols>
    <col min="1" max="1" width="30.75390625" style="50" customWidth="1"/>
    <col min="2" max="2" width="11.625" style="51" customWidth="1"/>
    <col min="3" max="3" width="10.75390625" style="51" customWidth="1"/>
    <col min="4" max="4" width="11.125" style="51" customWidth="1"/>
    <col min="5" max="5" width="16.75390625" style="52" customWidth="1"/>
    <col min="6" max="16384" width="33.875" style="50" customWidth="1"/>
  </cols>
  <sheetData>
    <row r="1" spans="1:2" ht="15" customHeight="1">
      <c r="A1" s="53" t="s">
        <v>1109</v>
      </c>
      <c r="B1" s="54"/>
    </row>
    <row r="2" spans="1:5" ht="32.25" customHeight="1">
      <c r="A2" s="186" t="s">
        <v>1132</v>
      </c>
      <c r="B2" s="186"/>
      <c r="C2" s="186"/>
      <c r="D2" s="186"/>
      <c r="E2" s="186"/>
    </row>
    <row r="3" spans="1:5" ht="24" customHeight="1">
      <c r="A3" s="55" t="s">
        <v>1111</v>
      </c>
      <c r="B3" s="56"/>
      <c r="C3" s="192" t="s">
        <v>1133</v>
      </c>
      <c r="D3" s="192"/>
      <c r="E3" s="193"/>
    </row>
    <row r="4" spans="1:5" ht="45.75" customHeight="1">
      <c r="A4" s="57" t="s">
        <v>1134</v>
      </c>
      <c r="B4" s="58" t="s">
        <v>1135</v>
      </c>
      <c r="C4" s="58" t="s">
        <v>1136</v>
      </c>
      <c r="D4" s="58" t="s">
        <v>1137</v>
      </c>
      <c r="E4" s="57" t="s">
        <v>9</v>
      </c>
    </row>
    <row r="5" spans="1:5" ht="63" customHeight="1">
      <c r="A5" s="59" t="s">
        <v>1138</v>
      </c>
      <c r="B5" s="60">
        <f>SUM(B6:B12)</f>
        <v>227118</v>
      </c>
      <c r="C5" s="60">
        <f>SUM(C6:C12)</f>
        <v>215957</v>
      </c>
      <c r="D5" s="60">
        <f>SUM(D6:D12)</f>
        <v>11161</v>
      </c>
      <c r="E5" s="61"/>
    </row>
    <row r="6" spans="1:5" ht="63" customHeight="1">
      <c r="A6" s="61" t="s">
        <v>1139</v>
      </c>
      <c r="B6" s="62">
        <v>115248</v>
      </c>
      <c r="C6" s="62">
        <v>107901</v>
      </c>
      <c r="D6" s="62">
        <f aca="true" t="shared" si="0" ref="D6:D11">B6-C6</f>
        <v>7347</v>
      </c>
      <c r="E6" s="61"/>
    </row>
    <row r="7" spans="1:5" ht="63" customHeight="1">
      <c r="A7" s="61" t="s">
        <v>1140</v>
      </c>
      <c r="B7" s="62">
        <v>27383</v>
      </c>
      <c r="C7" s="62">
        <v>28319</v>
      </c>
      <c r="D7" s="62">
        <f t="shared" si="0"/>
        <v>-936</v>
      </c>
      <c r="E7" s="61"/>
    </row>
    <row r="8" spans="1:5" ht="63" customHeight="1">
      <c r="A8" s="61" t="s">
        <v>1141</v>
      </c>
      <c r="B8" s="62">
        <v>27525</v>
      </c>
      <c r="C8" s="62">
        <v>17499</v>
      </c>
      <c r="D8" s="62">
        <f t="shared" si="0"/>
        <v>10026</v>
      </c>
      <c r="E8" s="61"/>
    </row>
    <row r="9" spans="1:5" ht="63" customHeight="1">
      <c r="A9" s="61" t="s">
        <v>1142</v>
      </c>
      <c r="B9" s="62">
        <v>16780</v>
      </c>
      <c r="C9" s="62">
        <v>15741</v>
      </c>
      <c r="D9" s="62">
        <f t="shared" si="0"/>
        <v>1039</v>
      </c>
      <c r="E9" s="61"/>
    </row>
    <row r="10" spans="1:5" ht="63" customHeight="1">
      <c r="A10" s="61" t="s">
        <v>1143</v>
      </c>
      <c r="B10" s="62">
        <v>39685</v>
      </c>
      <c r="C10" s="62">
        <v>45634</v>
      </c>
      <c r="D10" s="62">
        <f t="shared" si="0"/>
        <v>-5949</v>
      </c>
      <c r="E10" s="61"/>
    </row>
    <row r="11" spans="1:5" ht="63" customHeight="1">
      <c r="A11" s="61" t="s">
        <v>1144</v>
      </c>
      <c r="B11" s="62">
        <v>497</v>
      </c>
      <c r="C11" s="62">
        <v>863</v>
      </c>
      <c r="D11" s="62">
        <f t="shared" si="0"/>
        <v>-366</v>
      </c>
      <c r="E11" s="61"/>
    </row>
    <row r="12" spans="1:5" ht="63" customHeight="1">
      <c r="A12" s="63" t="s">
        <v>1145</v>
      </c>
      <c r="B12" s="64">
        <v>0</v>
      </c>
      <c r="C12" s="64">
        <v>0</v>
      </c>
      <c r="D12" s="64">
        <v>0</v>
      </c>
      <c r="E12" s="65"/>
    </row>
  </sheetData>
  <sheetProtection/>
  <mergeCells count="2">
    <mergeCell ref="A2:E2"/>
    <mergeCell ref="C3:E3"/>
  </mergeCells>
  <printOptions horizontalCentered="1"/>
  <pageMargins left="0.7513888888888889" right="0.7513888888888889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49"/>
  <sheetViews>
    <sheetView zoomScaleSheetLayoutView="100" zoomScalePageLayoutView="0" workbookViewId="0" topLeftCell="A1">
      <selection activeCell="H3" sqref="H3"/>
    </sheetView>
  </sheetViews>
  <sheetFormatPr defaultColWidth="9.00390625" defaultRowHeight="14.25"/>
  <cols>
    <col min="1" max="1" width="44.875" style="30" customWidth="1"/>
    <col min="2" max="4" width="11.625" style="32" customWidth="1"/>
    <col min="5" max="5" width="40.625" style="30" customWidth="1"/>
    <col min="6" max="16384" width="9.00390625" style="30" customWidth="1"/>
  </cols>
  <sheetData>
    <row r="1" spans="1:4" s="1" customFormat="1" ht="19.5" customHeight="1">
      <c r="A1" s="7" t="s">
        <v>1146</v>
      </c>
      <c r="B1" s="8"/>
      <c r="C1" s="8"/>
      <c r="D1" s="8"/>
    </row>
    <row r="2" spans="1:5" ht="25.5" customHeight="1">
      <c r="A2" s="194" t="s">
        <v>1147</v>
      </c>
      <c r="B2" s="194"/>
      <c r="C2" s="194"/>
      <c r="D2" s="194"/>
      <c r="E2" s="194"/>
    </row>
    <row r="3" spans="1:5" ht="15.75" customHeight="1">
      <c r="A3" s="33" t="s">
        <v>1111</v>
      </c>
      <c r="B3" s="195" t="s">
        <v>1148</v>
      </c>
      <c r="C3" s="195"/>
      <c r="D3" s="195"/>
      <c r="E3" s="195"/>
    </row>
    <row r="4" spans="1:5" s="4" customFormat="1" ht="18" customHeight="1">
      <c r="A4" s="196" t="s">
        <v>1134</v>
      </c>
      <c r="B4" s="196" t="s">
        <v>1149</v>
      </c>
      <c r="C4" s="196" t="s">
        <v>1113</v>
      </c>
      <c r="D4" s="196" t="s">
        <v>8</v>
      </c>
      <c r="E4" s="198" t="s">
        <v>991</v>
      </c>
    </row>
    <row r="5" spans="1:5" s="4" customFormat="1" ht="18" customHeight="1">
      <c r="A5" s="197"/>
      <c r="B5" s="197"/>
      <c r="C5" s="197"/>
      <c r="D5" s="197"/>
      <c r="E5" s="199"/>
    </row>
    <row r="6" spans="1:5" s="4" customFormat="1" ht="24.75" customHeight="1">
      <c r="A6" s="14" t="s">
        <v>1150</v>
      </c>
      <c r="B6" s="34">
        <f>SUM(B7:B9)</f>
        <v>1230</v>
      </c>
      <c r="C6" s="34">
        <f aca="true" t="shared" si="0" ref="C6:C20">B6+D6</f>
        <v>5230</v>
      </c>
      <c r="D6" s="34">
        <f>SUM(D7:D9)</f>
        <v>4000</v>
      </c>
      <c r="E6" s="35"/>
    </row>
    <row r="7" spans="1:5" s="4" customFormat="1" ht="24.75" customHeight="1">
      <c r="A7" s="36" t="s">
        <v>1151</v>
      </c>
      <c r="B7" s="37">
        <v>630</v>
      </c>
      <c r="C7" s="34">
        <v>4630</v>
      </c>
      <c r="D7" s="37">
        <v>4000</v>
      </c>
      <c r="E7" s="36"/>
    </row>
    <row r="8" spans="1:5" s="4" customFormat="1" ht="24.75" customHeight="1">
      <c r="A8" s="36" t="s">
        <v>1152</v>
      </c>
      <c r="B8" s="38">
        <v>600</v>
      </c>
      <c r="C8" s="34">
        <f t="shared" si="0"/>
        <v>600</v>
      </c>
      <c r="D8" s="39"/>
      <c r="E8" s="36"/>
    </row>
    <row r="9" spans="1:5" s="4" customFormat="1" ht="24.75" customHeight="1">
      <c r="A9" s="20" t="s">
        <v>1153</v>
      </c>
      <c r="B9" s="39"/>
      <c r="C9" s="34">
        <f t="shared" si="0"/>
        <v>0</v>
      </c>
      <c r="D9" s="39"/>
      <c r="E9" s="40"/>
    </row>
    <row r="10" spans="1:5" s="4" customFormat="1" ht="24.75" customHeight="1">
      <c r="A10" s="14" t="s">
        <v>1154</v>
      </c>
      <c r="B10" s="41">
        <f>SUM(B11:B12)</f>
        <v>0</v>
      </c>
      <c r="C10" s="34">
        <f t="shared" si="0"/>
        <v>0</v>
      </c>
      <c r="D10" s="41">
        <f>SUM(D11:D12)</f>
        <v>0</v>
      </c>
      <c r="E10" s="35"/>
    </row>
    <row r="11" spans="1:5" s="4" customFormat="1" ht="24.75" customHeight="1">
      <c r="A11" s="26" t="s">
        <v>1155</v>
      </c>
      <c r="B11" s="37">
        <v>0</v>
      </c>
      <c r="C11" s="34">
        <f t="shared" si="0"/>
        <v>0</v>
      </c>
      <c r="D11" s="37"/>
      <c r="E11" s="35" t="s">
        <v>1156</v>
      </c>
    </row>
    <row r="12" spans="1:5" s="4" customFormat="1" ht="24.75" customHeight="1">
      <c r="A12" s="26" t="s">
        <v>1157</v>
      </c>
      <c r="B12" s="37"/>
      <c r="C12" s="34">
        <f t="shared" si="0"/>
        <v>0</v>
      </c>
      <c r="D12" s="37"/>
      <c r="E12" s="35" t="s">
        <v>1156</v>
      </c>
    </row>
    <row r="13" spans="1:5" s="4" customFormat="1" ht="24.75" customHeight="1">
      <c r="A13" s="14" t="s">
        <v>1158</v>
      </c>
      <c r="B13" s="41">
        <f>SUM(B14)</f>
        <v>230</v>
      </c>
      <c r="C13" s="34">
        <f t="shared" si="0"/>
        <v>0</v>
      </c>
      <c r="D13" s="41">
        <f>SUM(D14)</f>
        <v>-230</v>
      </c>
      <c r="E13" s="35"/>
    </row>
    <row r="14" spans="1:5" s="4" customFormat="1" ht="24.75" customHeight="1">
      <c r="A14" s="36" t="s">
        <v>1159</v>
      </c>
      <c r="B14" s="37">
        <v>230</v>
      </c>
      <c r="C14" s="34">
        <f t="shared" si="0"/>
        <v>0</v>
      </c>
      <c r="D14" s="37">
        <v>-230</v>
      </c>
      <c r="E14" s="35" t="s">
        <v>1160</v>
      </c>
    </row>
    <row r="15" spans="1:5" s="4" customFormat="1" ht="24.75" customHeight="1">
      <c r="A15" s="14" t="s">
        <v>1161</v>
      </c>
      <c r="B15" s="37"/>
      <c r="C15" s="34">
        <f t="shared" si="0"/>
        <v>0</v>
      </c>
      <c r="D15" s="37"/>
      <c r="E15" s="35"/>
    </row>
    <row r="16" spans="1:5" s="4" customFormat="1" ht="31.5" customHeight="1">
      <c r="A16" s="14" t="s">
        <v>1162</v>
      </c>
      <c r="B16" s="41">
        <v>27</v>
      </c>
      <c r="C16" s="34">
        <f t="shared" si="0"/>
        <v>13.5</v>
      </c>
      <c r="D16" s="24">
        <v>-13.5</v>
      </c>
      <c r="E16" s="42" t="s">
        <v>1163</v>
      </c>
    </row>
    <row r="17" spans="1:5" s="4" customFormat="1" ht="24.75" customHeight="1">
      <c r="A17" s="43"/>
      <c r="B17" s="43"/>
      <c r="C17" s="34">
        <f t="shared" si="0"/>
        <v>0</v>
      </c>
      <c r="D17" s="43"/>
      <c r="E17" s="35"/>
    </row>
    <row r="18" spans="1:5" s="4" customFormat="1" ht="24.75" customHeight="1">
      <c r="A18" s="44" t="s">
        <v>1164</v>
      </c>
      <c r="B18" s="34">
        <f>SUM(B6+B13+B16)</f>
        <v>1487</v>
      </c>
      <c r="C18" s="34">
        <f t="shared" si="0"/>
        <v>5243.5</v>
      </c>
      <c r="D18" s="34">
        <f>SUM(D6+D13+D16)</f>
        <v>3756.5</v>
      </c>
      <c r="E18" s="35"/>
    </row>
    <row r="19" spans="1:5" s="4" customFormat="1" ht="24.75" customHeight="1">
      <c r="A19" s="45" t="s">
        <v>1165</v>
      </c>
      <c r="B19" s="46">
        <v>0</v>
      </c>
      <c r="C19" s="34">
        <f t="shared" si="0"/>
        <v>0</v>
      </c>
      <c r="D19" s="46"/>
      <c r="E19" s="35"/>
    </row>
    <row r="20" spans="1:5" s="4" customFormat="1" ht="24.75" customHeight="1">
      <c r="A20" s="47" t="s">
        <v>1166</v>
      </c>
      <c r="B20" s="34">
        <f>B18</f>
        <v>1487</v>
      </c>
      <c r="C20" s="34">
        <f t="shared" si="0"/>
        <v>5243.5</v>
      </c>
      <c r="D20" s="34">
        <f>D18</f>
        <v>3756.5</v>
      </c>
      <c r="E20" s="35"/>
    </row>
    <row r="21" spans="2:4" s="31" customFormat="1" ht="12">
      <c r="B21" s="48"/>
      <c r="C21" s="48"/>
      <c r="D21" s="48"/>
    </row>
    <row r="22" spans="2:4" s="31" customFormat="1" ht="12">
      <c r="B22" s="48"/>
      <c r="C22" s="48"/>
      <c r="D22" s="48"/>
    </row>
    <row r="23" spans="2:4" s="31" customFormat="1" ht="12">
      <c r="B23" s="48"/>
      <c r="C23" s="48"/>
      <c r="D23" s="48"/>
    </row>
    <row r="24" spans="2:4" s="31" customFormat="1" ht="12">
      <c r="B24" s="48"/>
      <c r="C24" s="48"/>
      <c r="D24" s="48"/>
    </row>
    <row r="25" spans="2:4" s="31" customFormat="1" ht="12">
      <c r="B25" s="48"/>
      <c r="C25" s="48"/>
      <c r="D25" s="48"/>
    </row>
    <row r="26" spans="2:4" s="31" customFormat="1" ht="12">
      <c r="B26" s="48"/>
      <c r="C26" s="48"/>
      <c r="D26" s="48"/>
    </row>
    <row r="27" spans="2:4" s="31" customFormat="1" ht="12">
      <c r="B27" s="48"/>
      <c r="C27" s="48"/>
      <c r="D27" s="48"/>
    </row>
    <row r="28" spans="2:4" s="31" customFormat="1" ht="12">
      <c r="B28" s="48"/>
      <c r="C28" s="48"/>
      <c r="D28" s="48"/>
    </row>
    <row r="29" spans="2:4" s="31" customFormat="1" ht="12">
      <c r="B29" s="48"/>
      <c r="C29" s="48"/>
      <c r="D29" s="48"/>
    </row>
    <row r="30" spans="2:4" s="31" customFormat="1" ht="12">
      <c r="B30" s="48"/>
      <c r="C30" s="48"/>
      <c r="D30" s="48"/>
    </row>
    <row r="31" spans="2:4" s="31" customFormat="1" ht="12">
      <c r="B31" s="48"/>
      <c r="C31" s="48"/>
      <c r="D31" s="48"/>
    </row>
    <row r="32" spans="2:4" s="31" customFormat="1" ht="12">
      <c r="B32" s="48"/>
      <c r="C32" s="48"/>
      <c r="D32" s="48"/>
    </row>
    <row r="33" spans="2:4" s="31" customFormat="1" ht="12">
      <c r="B33" s="48"/>
      <c r="C33" s="48"/>
      <c r="D33" s="48"/>
    </row>
    <row r="34" spans="2:4" s="31" customFormat="1" ht="12">
      <c r="B34" s="48"/>
      <c r="C34" s="48"/>
      <c r="D34" s="48"/>
    </row>
    <row r="35" spans="2:4" s="31" customFormat="1" ht="12">
      <c r="B35" s="48"/>
      <c r="C35" s="48"/>
      <c r="D35" s="48"/>
    </row>
    <row r="36" spans="2:4" s="31" customFormat="1" ht="12">
      <c r="B36" s="48"/>
      <c r="C36" s="48"/>
      <c r="D36" s="48"/>
    </row>
    <row r="37" spans="2:4" s="31" customFormat="1" ht="12">
      <c r="B37" s="48"/>
      <c r="C37" s="48"/>
      <c r="D37" s="48"/>
    </row>
    <row r="38" spans="2:4" s="31" customFormat="1" ht="12">
      <c r="B38" s="48"/>
      <c r="C38" s="48"/>
      <c r="D38" s="48"/>
    </row>
    <row r="39" spans="2:4" s="31" customFormat="1" ht="12">
      <c r="B39" s="48"/>
      <c r="C39" s="48"/>
      <c r="D39" s="48"/>
    </row>
    <row r="40" spans="2:4" s="31" customFormat="1" ht="12">
      <c r="B40" s="48"/>
      <c r="C40" s="48"/>
      <c r="D40" s="48"/>
    </row>
    <row r="41" spans="2:4" s="31" customFormat="1" ht="12">
      <c r="B41" s="48"/>
      <c r="C41" s="48"/>
      <c r="D41" s="48"/>
    </row>
    <row r="42" spans="2:4" s="31" customFormat="1" ht="12">
      <c r="B42" s="48"/>
      <c r="C42" s="48"/>
      <c r="D42" s="48"/>
    </row>
    <row r="43" spans="2:4" s="31" customFormat="1" ht="12">
      <c r="B43" s="48"/>
      <c r="C43" s="48"/>
      <c r="D43" s="48"/>
    </row>
    <row r="44" spans="2:4" s="31" customFormat="1" ht="12">
      <c r="B44" s="48"/>
      <c r="C44" s="48"/>
      <c r="D44" s="48"/>
    </row>
    <row r="45" spans="2:4" s="31" customFormat="1" ht="12">
      <c r="B45" s="48"/>
      <c r="C45" s="48"/>
      <c r="D45" s="48"/>
    </row>
    <row r="46" spans="2:4" s="31" customFormat="1" ht="12">
      <c r="B46" s="48"/>
      <c r="C46" s="48"/>
      <c r="D46" s="48"/>
    </row>
    <row r="47" spans="2:4" s="31" customFormat="1" ht="12">
      <c r="B47" s="48"/>
      <c r="C47" s="48"/>
      <c r="D47" s="48"/>
    </row>
    <row r="48" spans="2:4" s="31" customFormat="1" ht="12">
      <c r="B48" s="48"/>
      <c r="C48" s="48"/>
      <c r="D48" s="48"/>
    </row>
    <row r="49" spans="2:4" s="31" customFormat="1" ht="12">
      <c r="B49" s="48"/>
      <c r="C49" s="48"/>
      <c r="D49" s="48"/>
    </row>
    <row r="50" spans="2:4" s="7" customFormat="1" ht="14.25">
      <c r="B50" s="49"/>
      <c r="C50" s="49"/>
      <c r="D50" s="49"/>
    </row>
    <row r="51" spans="2:4" s="7" customFormat="1" ht="14.25">
      <c r="B51" s="49"/>
      <c r="C51" s="49"/>
      <c r="D51" s="49"/>
    </row>
    <row r="52" spans="2:4" s="7" customFormat="1" ht="14.25">
      <c r="B52" s="49"/>
      <c r="C52" s="49"/>
      <c r="D52" s="49"/>
    </row>
    <row r="53" spans="2:4" s="7" customFormat="1" ht="14.25">
      <c r="B53" s="49"/>
      <c r="C53" s="49"/>
      <c r="D53" s="49"/>
    </row>
    <row r="54" spans="2:4" s="7" customFormat="1" ht="14.25">
      <c r="B54" s="49"/>
      <c r="C54" s="49"/>
      <c r="D54" s="49"/>
    </row>
    <row r="55" spans="2:4" s="7" customFormat="1" ht="14.25">
      <c r="B55" s="49"/>
      <c r="C55" s="49"/>
      <c r="D55" s="49"/>
    </row>
    <row r="56" spans="2:4" s="7" customFormat="1" ht="14.25">
      <c r="B56" s="49"/>
      <c r="C56" s="49"/>
      <c r="D56" s="49"/>
    </row>
    <row r="57" spans="2:4" s="7" customFormat="1" ht="14.25">
      <c r="B57" s="49"/>
      <c r="C57" s="49"/>
      <c r="D57" s="49"/>
    </row>
    <row r="58" spans="2:4" s="7" customFormat="1" ht="14.25">
      <c r="B58" s="49"/>
      <c r="C58" s="49"/>
      <c r="D58" s="49"/>
    </row>
    <row r="59" spans="2:4" s="7" customFormat="1" ht="14.25">
      <c r="B59" s="49"/>
      <c r="C59" s="49"/>
      <c r="D59" s="49"/>
    </row>
    <row r="60" spans="2:4" s="7" customFormat="1" ht="14.25">
      <c r="B60" s="49"/>
      <c r="C60" s="49"/>
      <c r="D60" s="49"/>
    </row>
    <row r="61" spans="2:4" s="7" customFormat="1" ht="14.25">
      <c r="B61" s="49"/>
      <c r="C61" s="49"/>
      <c r="D61" s="49"/>
    </row>
    <row r="62" spans="2:4" s="7" customFormat="1" ht="14.25">
      <c r="B62" s="49"/>
      <c r="C62" s="49"/>
      <c r="D62" s="49"/>
    </row>
    <row r="63" spans="2:4" s="7" customFormat="1" ht="14.25">
      <c r="B63" s="49"/>
      <c r="C63" s="49"/>
      <c r="D63" s="49"/>
    </row>
    <row r="64" spans="2:4" s="7" customFormat="1" ht="14.25">
      <c r="B64" s="49"/>
      <c r="C64" s="49"/>
      <c r="D64" s="49"/>
    </row>
    <row r="65" spans="2:4" s="7" customFormat="1" ht="14.25">
      <c r="B65" s="49"/>
      <c r="C65" s="49"/>
      <c r="D65" s="49"/>
    </row>
    <row r="66" spans="2:4" s="7" customFormat="1" ht="14.25">
      <c r="B66" s="49"/>
      <c r="C66" s="49"/>
      <c r="D66" s="49"/>
    </row>
    <row r="67" spans="2:4" s="7" customFormat="1" ht="14.25">
      <c r="B67" s="49"/>
      <c r="C67" s="49"/>
      <c r="D67" s="49"/>
    </row>
    <row r="68" spans="2:4" s="7" customFormat="1" ht="14.25">
      <c r="B68" s="49"/>
      <c r="C68" s="49"/>
      <c r="D68" s="49"/>
    </row>
    <row r="69" spans="2:4" s="7" customFormat="1" ht="14.25">
      <c r="B69" s="49"/>
      <c r="C69" s="49"/>
      <c r="D69" s="49"/>
    </row>
    <row r="70" spans="2:4" s="7" customFormat="1" ht="14.25">
      <c r="B70" s="49"/>
      <c r="C70" s="49"/>
      <c r="D70" s="49"/>
    </row>
    <row r="71" spans="2:4" s="7" customFormat="1" ht="14.25">
      <c r="B71" s="49"/>
      <c r="C71" s="49"/>
      <c r="D71" s="49"/>
    </row>
    <row r="72" spans="2:4" s="7" customFormat="1" ht="14.25">
      <c r="B72" s="49"/>
      <c r="C72" s="49"/>
      <c r="D72" s="49"/>
    </row>
    <row r="73" spans="2:4" s="7" customFormat="1" ht="14.25">
      <c r="B73" s="49"/>
      <c r="C73" s="49"/>
      <c r="D73" s="49"/>
    </row>
    <row r="74" spans="2:4" s="7" customFormat="1" ht="14.25">
      <c r="B74" s="49"/>
      <c r="C74" s="49"/>
      <c r="D74" s="49"/>
    </row>
    <row r="75" spans="2:4" s="7" customFormat="1" ht="14.25">
      <c r="B75" s="49"/>
      <c r="C75" s="49"/>
      <c r="D75" s="49"/>
    </row>
    <row r="76" spans="2:4" s="7" customFormat="1" ht="14.25">
      <c r="B76" s="49"/>
      <c r="C76" s="49"/>
      <c r="D76" s="49"/>
    </row>
    <row r="77" spans="2:4" s="7" customFormat="1" ht="14.25">
      <c r="B77" s="49"/>
      <c r="C77" s="49"/>
      <c r="D77" s="49"/>
    </row>
    <row r="78" spans="2:4" s="7" customFormat="1" ht="14.25">
      <c r="B78" s="49"/>
      <c r="C78" s="49"/>
      <c r="D78" s="49"/>
    </row>
    <row r="79" spans="2:4" s="7" customFormat="1" ht="14.25">
      <c r="B79" s="49"/>
      <c r="C79" s="49"/>
      <c r="D79" s="49"/>
    </row>
    <row r="80" spans="2:4" s="7" customFormat="1" ht="14.25">
      <c r="B80" s="49"/>
      <c r="C80" s="49"/>
      <c r="D80" s="49"/>
    </row>
    <row r="81" spans="2:4" s="7" customFormat="1" ht="14.25">
      <c r="B81" s="49"/>
      <c r="C81" s="49"/>
      <c r="D81" s="49"/>
    </row>
    <row r="82" spans="2:4" s="7" customFormat="1" ht="14.25">
      <c r="B82" s="49"/>
      <c r="C82" s="49"/>
      <c r="D82" s="49"/>
    </row>
    <row r="83" spans="2:4" s="7" customFormat="1" ht="14.25">
      <c r="B83" s="49"/>
      <c r="C83" s="49"/>
      <c r="D83" s="49"/>
    </row>
    <row r="84" spans="2:4" s="7" customFormat="1" ht="14.25">
      <c r="B84" s="49"/>
      <c r="C84" s="49"/>
      <c r="D84" s="49"/>
    </row>
    <row r="85" spans="2:4" s="7" customFormat="1" ht="14.25">
      <c r="B85" s="49"/>
      <c r="C85" s="49"/>
      <c r="D85" s="49"/>
    </row>
    <row r="86" spans="2:4" s="7" customFormat="1" ht="14.25">
      <c r="B86" s="49"/>
      <c r="C86" s="49"/>
      <c r="D86" s="49"/>
    </row>
    <row r="87" spans="2:4" s="7" customFormat="1" ht="14.25">
      <c r="B87" s="49"/>
      <c r="C87" s="49"/>
      <c r="D87" s="49"/>
    </row>
    <row r="88" spans="2:4" s="7" customFormat="1" ht="14.25">
      <c r="B88" s="49"/>
      <c r="C88" s="49"/>
      <c r="D88" s="49"/>
    </row>
    <row r="89" spans="2:4" s="7" customFormat="1" ht="14.25">
      <c r="B89" s="49"/>
      <c r="C89" s="49"/>
      <c r="D89" s="49"/>
    </row>
    <row r="90" spans="2:4" s="7" customFormat="1" ht="14.25">
      <c r="B90" s="49"/>
      <c r="C90" s="49"/>
      <c r="D90" s="49"/>
    </row>
    <row r="91" spans="2:4" s="7" customFormat="1" ht="14.25">
      <c r="B91" s="49"/>
      <c r="C91" s="49"/>
      <c r="D91" s="49"/>
    </row>
    <row r="92" spans="2:4" s="7" customFormat="1" ht="14.25">
      <c r="B92" s="49"/>
      <c r="C92" s="49"/>
      <c r="D92" s="49"/>
    </row>
    <row r="93" spans="2:4" s="7" customFormat="1" ht="14.25">
      <c r="B93" s="49"/>
      <c r="C93" s="49"/>
      <c r="D93" s="49"/>
    </row>
    <row r="94" spans="2:4" s="7" customFormat="1" ht="14.25">
      <c r="B94" s="49"/>
      <c r="C94" s="49"/>
      <c r="D94" s="49"/>
    </row>
    <row r="95" spans="2:4" s="7" customFormat="1" ht="14.25">
      <c r="B95" s="49"/>
      <c r="C95" s="49"/>
      <c r="D95" s="49"/>
    </row>
    <row r="96" spans="2:4" s="7" customFormat="1" ht="14.25">
      <c r="B96" s="49"/>
      <c r="C96" s="49"/>
      <c r="D96" s="49"/>
    </row>
    <row r="97" spans="2:4" s="7" customFormat="1" ht="14.25">
      <c r="B97" s="49"/>
      <c r="C97" s="49"/>
      <c r="D97" s="49"/>
    </row>
    <row r="98" spans="2:4" s="7" customFormat="1" ht="14.25">
      <c r="B98" s="49"/>
      <c r="C98" s="49"/>
      <c r="D98" s="49"/>
    </row>
    <row r="99" spans="2:4" s="7" customFormat="1" ht="14.25">
      <c r="B99" s="49"/>
      <c r="C99" s="49"/>
      <c r="D99" s="49"/>
    </row>
    <row r="100" spans="2:4" s="7" customFormat="1" ht="14.25">
      <c r="B100" s="49"/>
      <c r="C100" s="49"/>
      <c r="D100" s="49"/>
    </row>
    <row r="101" spans="2:4" s="7" customFormat="1" ht="14.25">
      <c r="B101" s="49"/>
      <c r="C101" s="49"/>
      <c r="D101" s="49"/>
    </row>
    <row r="102" spans="2:4" s="7" customFormat="1" ht="14.25">
      <c r="B102" s="49"/>
      <c r="C102" s="49"/>
      <c r="D102" s="49"/>
    </row>
    <row r="103" spans="2:4" s="7" customFormat="1" ht="14.25">
      <c r="B103" s="49"/>
      <c r="C103" s="49"/>
      <c r="D103" s="49"/>
    </row>
    <row r="104" spans="2:4" s="7" customFormat="1" ht="14.25">
      <c r="B104" s="49"/>
      <c r="C104" s="49"/>
      <c r="D104" s="49"/>
    </row>
    <row r="105" spans="2:4" s="7" customFormat="1" ht="14.25">
      <c r="B105" s="49"/>
      <c r="C105" s="49"/>
      <c r="D105" s="49"/>
    </row>
    <row r="106" spans="2:4" s="7" customFormat="1" ht="14.25">
      <c r="B106" s="49"/>
      <c r="C106" s="49"/>
      <c r="D106" s="49"/>
    </row>
    <row r="107" spans="2:4" s="7" customFormat="1" ht="14.25">
      <c r="B107" s="49"/>
      <c r="C107" s="49"/>
      <c r="D107" s="49"/>
    </row>
    <row r="108" spans="2:4" s="7" customFormat="1" ht="14.25">
      <c r="B108" s="49"/>
      <c r="C108" s="49"/>
      <c r="D108" s="49"/>
    </row>
    <row r="109" spans="2:4" s="7" customFormat="1" ht="14.25">
      <c r="B109" s="49"/>
      <c r="C109" s="49"/>
      <c r="D109" s="49"/>
    </row>
    <row r="110" spans="2:4" s="7" customFormat="1" ht="14.25">
      <c r="B110" s="49"/>
      <c r="C110" s="49"/>
      <c r="D110" s="49"/>
    </row>
    <row r="111" spans="2:4" s="7" customFormat="1" ht="14.25">
      <c r="B111" s="49"/>
      <c r="C111" s="49"/>
      <c r="D111" s="49"/>
    </row>
    <row r="112" spans="2:4" s="7" customFormat="1" ht="14.25">
      <c r="B112" s="49"/>
      <c r="C112" s="49"/>
      <c r="D112" s="49"/>
    </row>
    <row r="113" spans="2:4" s="7" customFormat="1" ht="14.25">
      <c r="B113" s="49"/>
      <c r="C113" s="49"/>
      <c r="D113" s="49"/>
    </row>
    <row r="114" spans="2:4" s="7" customFormat="1" ht="14.25">
      <c r="B114" s="49"/>
      <c r="C114" s="49"/>
      <c r="D114" s="49"/>
    </row>
    <row r="115" spans="2:4" s="7" customFormat="1" ht="14.25">
      <c r="B115" s="49"/>
      <c r="C115" s="49"/>
      <c r="D115" s="49"/>
    </row>
    <row r="116" spans="2:4" s="7" customFormat="1" ht="14.25">
      <c r="B116" s="49"/>
      <c r="C116" s="49"/>
      <c r="D116" s="49"/>
    </row>
    <row r="117" spans="2:4" s="7" customFormat="1" ht="14.25">
      <c r="B117" s="49"/>
      <c r="C117" s="49"/>
      <c r="D117" s="49"/>
    </row>
    <row r="118" spans="2:4" s="7" customFormat="1" ht="14.25">
      <c r="B118" s="49"/>
      <c r="C118" s="49"/>
      <c r="D118" s="49"/>
    </row>
    <row r="119" spans="2:4" s="7" customFormat="1" ht="14.25">
      <c r="B119" s="49"/>
      <c r="C119" s="49"/>
      <c r="D119" s="49"/>
    </row>
    <row r="120" spans="2:4" s="7" customFormat="1" ht="14.25">
      <c r="B120" s="49"/>
      <c r="C120" s="49"/>
      <c r="D120" s="49"/>
    </row>
    <row r="121" spans="2:4" s="7" customFormat="1" ht="14.25">
      <c r="B121" s="49"/>
      <c r="C121" s="49"/>
      <c r="D121" s="49"/>
    </row>
    <row r="122" spans="2:4" s="7" customFormat="1" ht="14.25">
      <c r="B122" s="49"/>
      <c r="C122" s="49"/>
      <c r="D122" s="49"/>
    </row>
    <row r="123" spans="2:4" s="7" customFormat="1" ht="14.25">
      <c r="B123" s="49"/>
      <c r="C123" s="49"/>
      <c r="D123" s="49"/>
    </row>
    <row r="124" spans="2:4" s="7" customFormat="1" ht="14.25">
      <c r="B124" s="49"/>
      <c r="C124" s="49"/>
      <c r="D124" s="49"/>
    </row>
    <row r="125" spans="2:4" s="7" customFormat="1" ht="14.25">
      <c r="B125" s="49"/>
      <c r="C125" s="49"/>
      <c r="D125" s="49"/>
    </row>
    <row r="126" spans="2:4" s="7" customFormat="1" ht="14.25">
      <c r="B126" s="49"/>
      <c r="C126" s="49"/>
      <c r="D126" s="49"/>
    </row>
    <row r="127" spans="2:4" s="7" customFormat="1" ht="14.25">
      <c r="B127" s="49"/>
      <c r="C127" s="49"/>
      <c r="D127" s="49"/>
    </row>
    <row r="128" spans="2:4" s="7" customFormat="1" ht="14.25">
      <c r="B128" s="49"/>
      <c r="C128" s="49"/>
      <c r="D128" s="49"/>
    </row>
    <row r="129" spans="2:4" s="7" customFormat="1" ht="14.25">
      <c r="B129" s="49"/>
      <c r="C129" s="49"/>
      <c r="D129" s="49"/>
    </row>
    <row r="130" spans="2:4" s="7" customFormat="1" ht="14.25">
      <c r="B130" s="49"/>
      <c r="C130" s="49"/>
      <c r="D130" s="49"/>
    </row>
    <row r="131" spans="2:4" s="7" customFormat="1" ht="14.25">
      <c r="B131" s="49"/>
      <c r="C131" s="49"/>
      <c r="D131" s="49"/>
    </row>
    <row r="132" spans="2:4" s="7" customFormat="1" ht="14.25">
      <c r="B132" s="49"/>
      <c r="C132" s="49"/>
      <c r="D132" s="49"/>
    </row>
    <row r="133" spans="2:4" s="7" customFormat="1" ht="14.25">
      <c r="B133" s="49"/>
      <c r="C133" s="49"/>
      <c r="D133" s="49"/>
    </row>
    <row r="134" spans="2:4" s="7" customFormat="1" ht="14.25">
      <c r="B134" s="49"/>
      <c r="C134" s="49"/>
      <c r="D134" s="49"/>
    </row>
    <row r="135" spans="2:4" s="7" customFormat="1" ht="14.25">
      <c r="B135" s="49"/>
      <c r="C135" s="49"/>
      <c r="D135" s="49"/>
    </row>
    <row r="136" spans="2:4" s="7" customFormat="1" ht="14.25">
      <c r="B136" s="49"/>
      <c r="C136" s="49"/>
      <c r="D136" s="49"/>
    </row>
    <row r="137" spans="2:4" s="7" customFormat="1" ht="14.25">
      <c r="B137" s="49"/>
      <c r="C137" s="49"/>
      <c r="D137" s="49"/>
    </row>
    <row r="138" spans="2:4" s="7" customFormat="1" ht="14.25">
      <c r="B138" s="49"/>
      <c r="C138" s="49"/>
      <c r="D138" s="49"/>
    </row>
    <row r="139" spans="2:4" s="7" customFormat="1" ht="14.25">
      <c r="B139" s="49"/>
      <c r="C139" s="49"/>
      <c r="D139" s="49"/>
    </row>
    <row r="140" spans="2:4" s="7" customFormat="1" ht="14.25">
      <c r="B140" s="49"/>
      <c r="C140" s="49"/>
      <c r="D140" s="49"/>
    </row>
    <row r="141" spans="2:4" s="7" customFormat="1" ht="14.25">
      <c r="B141" s="49"/>
      <c r="C141" s="49"/>
      <c r="D141" s="49"/>
    </row>
    <row r="142" spans="2:4" s="7" customFormat="1" ht="14.25">
      <c r="B142" s="49"/>
      <c r="C142" s="49"/>
      <c r="D142" s="49"/>
    </row>
    <row r="143" spans="2:4" s="7" customFormat="1" ht="14.25">
      <c r="B143" s="49"/>
      <c r="C143" s="49"/>
      <c r="D143" s="49"/>
    </row>
    <row r="144" spans="2:4" s="7" customFormat="1" ht="14.25">
      <c r="B144" s="49"/>
      <c r="C144" s="49"/>
      <c r="D144" s="49"/>
    </row>
    <row r="145" spans="2:4" s="7" customFormat="1" ht="14.25">
      <c r="B145" s="49"/>
      <c r="C145" s="49"/>
      <c r="D145" s="49"/>
    </row>
    <row r="146" spans="2:4" s="7" customFormat="1" ht="14.25">
      <c r="B146" s="49"/>
      <c r="C146" s="49"/>
      <c r="D146" s="49"/>
    </row>
    <row r="147" spans="2:4" s="7" customFormat="1" ht="14.25">
      <c r="B147" s="49"/>
      <c r="C147" s="49"/>
      <c r="D147" s="49"/>
    </row>
    <row r="148" spans="2:4" s="7" customFormat="1" ht="14.25">
      <c r="B148" s="49"/>
      <c r="C148" s="49"/>
      <c r="D148" s="49"/>
    </row>
    <row r="149" spans="2:4" s="7" customFormat="1" ht="14.25">
      <c r="B149" s="49"/>
      <c r="C149" s="49"/>
      <c r="D149" s="49"/>
    </row>
  </sheetData>
  <sheetProtection/>
  <mergeCells count="7">
    <mergeCell ref="A2:E2"/>
    <mergeCell ref="B3:E3"/>
    <mergeCell ref="A4:A5"/>
    <mergeCell ref="B4:B5"/>
    <mergeCell ref="C4:C5"/>
    <mergeCell ref="D4:D5"/>
    <mergeCell ref="E4:E5"/>
  </mergeCells>
  <printOptions/>
  <pageMargins left="0.75" right="0.75" top="0.5118055555555555" bottom="0.5506944444444445" header="0.5" footer="0.5"/>
  <pageSetup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70"/>
  <sheetViews>
    <sheetView zoomScaleSheetLayoutView="100" zoomScalePageLayoutView="0" workbookViewId="0" topLeftCell="A1">
      <selection activeCell="A2" sqref="A2:E2"/>
    </sheetView>
  </sheetViews>
  <sheetFormatPr defaultColWidth="9.00390625" defaultRowHeight="14.25"/>
  <cols>
    <col min="1" max="1" width="39.125" style="2" customWidth="1"/>
    <col min="2" max="2" width="10.625" style="5" customWidth="1"/>
    <col min="3" max="3" width="11.375" style="5" customWidth="1"/>
    <col min="4" max="4" width="11.00390625" style="5" customWidth="1"/>
    <col min="5" max="5" width="57.25390625" style="2" customWidth="1"/>
    <col min="6" max="255" width="9.00390625" style="2" customWidth="1"/>
    <col min="256" max="16384" width="9.00390625" style="6" customWidth="1"/>
  </cols>
  <sheetData>
    <row r="1" spans="1:4" s="1" customFormat="1" ht="21.75" customHeight="1">
      <c r="A1" s="7" t="s">
        <v>1146</v>
      </c>
      <c r="B1" s="8"/>
      <c r="C1" s="8"/>
      <c r="D1" s="8"/>
    </row>
    <row r="2" spans="1:256" s="2" customFormat="1" ht="41.25" customHeight="1">
      <c r="A2" s="200" t="s">
        <v>1167</v>
      </c>
      <c r="B2" s="200"/>
      <c r="C2" s="200"/>
      <c r="D2" s="200"/>
      <c r="E2" s="200"/>
      <c r="IV2" s="6"/>
    </row>
    <row r="3" spans="1:256" s="2" customFormat="1" ht="18" customHeight="1">
      <c r="A3" s="9" t="s">
        <v>1111</v>
      </c>
      <c r="B3" s="10" t="s">
        <v>1168</v>
      </c>
      <c r="C3" s="11"/>
      <c r="D3" s="11"/>
      <c r="E3" s="12"/>
      <c r="IV3" s="6"/>
    </row>
    <row r="4" spans="1:5" s="3" customFormat="1" ht="28.5" customHeight="1">
      <c r="A4" s="196" t="s">
        <v>1169</v>
      </c>
      <c r="B4" s="201" t="s">
        <v>1149</v>
      </c>
      <c r="C4" s="196" t="s">
        <v>1113</v>
      </c>
      <c r="D4" s="196" t="s">
        <v>8</v>
      </c>
      <c r="E4" s="13" t="s">
        <v>991</v>
      </c>
    </row>
    <row r="5" spans="1:5" s="3" customFormat="1" ht="27.75" customHeight="1">
      <c r="A5" s="197"/>
      <c r="B5" s="201"/>
      <c r="C5" s="197"/>
      <c r="D5" s="197"/>
      <c r="E5" s="13"/>
    </row>
    <row r="6" spans="1:5" s="4" customFormat="1" ht="27.75" customHeight="1">
      <c r="A6" s="14" t="s">
        <v>1170</v>
      </c>
      <c r="B6" s="15"/>
      <c r="C6" s="16"/>
      <c r="D6" s="16"/>
      <c r="E6" s="17"/>
    </row>
    <row r="7" spans="1:5" s="4" customFormat="1" ht="27.75" customHeight="1">
      <c r="A7" s="14" t="s">
        <v>1171</v>
      </c>
      <c r="B7" s="18">
        <f>B8+B11</f>
        <v>1204</v>
      </c>
      <c r="C7" s="19">
        <f aca="true" t="shared" si="0" ref="C7:C13">B7+D7</f>
        <v>4860.5</v>
      </c>
      <c r="D7" s="19">
        <f>D8+D11</f>
        <v>3656.5</v>
      </c>
      <c r="E7" s="17"/>
    </row>
    <row r="8" spans="1:5" s="4" customFormat="1" ht="27.75" customHeight="1">
      <c r="A8" s="20" t="s">
        <v>1172</v>
      </c>
      <c r="B8" s="21">
        <f aca="true" t="shared" si="1" ref="B8:B13">B9</f>
        <v>947</v>
      </c>
      <c r="C8" s="18">
        <f t="shared" si="0"/>
        <v>4847</v>
      </c>
      <c r="D8" s="18">
        <v>3900</v>
      </c>
      <c r="E8" s="17"/>
    </row>
    <row r="9" spans="1:5" s="4" customFormat="1" ht="27.75" customHeight="1">
      <c r="A9" s="20" t="s">
        <v>1173</v>
      </c>
      <c r="B9" s="21">
        <v>947</v>
      </c>
      <c r="C9" s="18">
        <v>947</v>
      </c>
      <c r="D9" s="21">
        <v>0</v>
      </c>
      <c r="E9" s="22" t="s">
        <v>1174</v>
      </c>
    </row>
    <row r="10" spans="1:5" s="4" customFormat="1" ht="39.75" customHeight="1">
      <c r="A10" s="23" t="s">
        <v>1175</v>
      </c>
      <c r="B10" s="21"/>
      <c r="C10" s="18">
        <v>3900</v>
      </c>
      <c r="D10" s="21">
        <v>3900</v>
      </c>
      <c r="E10" s="22" t="s">
        <v>1176</v>
      </c>
    </row>
    <row r="11" spans="1:5" s="4" customFormat="1" ht="27.75" customHeight="1">
      <c r="A11" s="20" t="s">
        <v>1177</v>
      </c>
      <c r="B11" s="21">
        <f t="shared" si="1"/>
        <v>257</v>
      </c>
      <c r="C11" s="19">
        <f t="shared" si="0"/>
        <v>13.5</v>
      </c>
      <c r="D11" s="24">
        <v>-243.5</v>
      </c>
      <c r="E11" s="17"/>
    </row>
    <row r="12" spans="1:5" s="4" customFormat="1" ht="33" customHeight="1">
      <c r="A12" s="20" t="s">
        <v>1178</v>
      </c>
      <c r="B12" s="21">
        <v>257</v>
      </c>
      <c r="C12" s="19">
        <f t="shared" si="0"/>
        <v>13.5</v>
      </c>
      <c r="D12" s="25">
        <v>-243.5</v>
      </c>
      <c r="E12" s="22" t="s">
        <v>1179</v>
      </c>
    </row>
    <row r="13" spans="1:5" s="4" customFormat="1" ht="26.25" customHeight="1">
      <c r="A13" s="14" t="s">
        <v>1180</v>
      </c>
      <c r="B13" s="18">
        <f t="shared" si="1"/>
        <v>283</v>
      </c>
      <c r="C13" s="18">
        <f t="shared" si="0"/>
        <v>283</v>
      </c>
      <c r="D13" s="18">
        <f>D14</f>
        <v>0</v>
      </c>
      <c r="E13" s="17"/>
    </row>
    <row r="14" spans="1:5" s="4" customFormat="1" ht="32.25" customHeight="1">
      <c r="A14" s="26" t="s">
        <v>1181</v>
      </c>
      <c r="B14" s="21">
        <v>283</v>
      </c>
      <c r="C14" s="18">
        <v>283</v>
      </c>
      <c r="D14" s="21">
        <v>0</v>
      </c>
      <c r="E14" s="17" t="s">
        <v>1182</v>
      </c>
    </row>
    <row r="15" spans="1:5" s="4" customFormat="1" ht="23.25" customHeight="1">
      <c r="A15" s="27" t="s">
        <v>1183</v>
      </c>
      <c r="B15" s="18">
        <f>B7+B13</f>
        <v>1487</v>
      </c>
      <c r="C15" s="18">
        <f>B15+D15</f>
        <v>5143.5</v>
      </c>
      <c r="D15" s="19">
        <f>D7+D13</f>
        <v>3656.5</v>
      </c>
      <c r="E15" s="17"/>
    </row>
    <row r="16" spans="1:5" s="4" customFormat="1" ht="22.5" customHeight="1">
      <c r="A16" s="28" t="s">
        <v>1184</v>
      </c>
      <c r="B16" s="21"/>
      <c r="C16" s="18">
        <v>100</v>
      </c>
      <c r="D16" s="21">
        <v>100</v>
      </c>
      <c r="E16" s="17" t="s">
        <v>1185</v>
      </c>
    </row>
    <row r="17" spans="1:5" s="4" customFormat="1" ht="30" customHeight="1">
      <c r="A17" s="13" t="s">
        <v>1186</v>
      </c>
      <c r="B17" s="18">
        <f>B15</f>
        <v>1487</v>
      </c>
      <c r="C17" s="19">
        <f>B17+D17</f>
        <v>5243.5</v>
      </c>
      <c r="D17" s="19">
        <f>D15+D16</f>
        <v>3756.5</v>
      </c>
      <c r="E17" s="17"/>
    </row>
    <row r="18" spans="2:4" s="4" customFormat="1" ht="12.75">
      <c r="B18" s="29"/>
      <c r="C18" s="29"/>
      <c r="D18" s="29"/>
    </row>
    <row r="19" spans="2:4" s="4" customFormat="1" ht="12.75">
      <c r="B19" s="29"/>
      <c r="C19" s="29"/>
      <c r="D19" s="29"/>
    </row>
    <row r="20" spans="2:4" s="4" customFormat="1" ht="12.75">
      <c r="B20" s="29"/>
      <c r="C20" s="29"/>
      <c r="D20" s="29"/>
    </row>
    <row r="21" spans="2:4" s="4" customFormat="1" ht="12.75">
      <c r="B21" s="29"/>
      <c r="C21" s="29"/>
      <c r="D21" s="29"/>
    </row>
    <row r="22" spans="2:4" s="4" customFormat="1" ht="12.75">
      <c r="B22" s="29"/>
      <c r="C22" s="29"/>
      <c r="D22" s="29"/>
    </row>
    <row r="23" spans="2:4" s="4" customFormat="1" ht="12.75">
      <c r="B23" s="29"/>
      <c r="C23" s="29"/>
      <c r="D23" s="29"/>
    </row>
    <row r="24" spans="2:4" s="4" customFormat="1" ht="12.75">
      <c r="B24" s="29"/>
      <c r="C24" s="29"/>
      <c r="D24" s="29"/>
    </row>
    <row r="25" spans="2:4" s="4" customFormat="1" ht="12.75">
      <c r="B25" s="29"/>
      <c r="C25" s="29"/>
      <c r="D25" s="29"/>
    </row>
    <row r="26" spans="2:4" s="4" customFormat="1" ht="12.75">
      <c r="B26" s="29"/>
      <c r="C26" s="29"/>
      <c r="D26" s="29"/>
    </row>
    <row r="27" spans="2:4" s="4" customFormat="1" ht="12.75">
      <c r="B27" s="29"/>
      <c r="C27" s="29"/>
      <c r="D27" s="29"/>
    </row>
    <row r="28" spans="2:4" s="4" customFormat="1" ht="12.75">
      <c r="B28" s="29"/>
      <c r="C28" s="29"/>
      <c r="D28" s="29"/>
    </row>
    <row r="29" spans="2:4" s="4" customFormat="1" ht="12.75">
      <c r="B29" s="29"/>
      <c r="C29" s="29"/>
      <c r="D29" s="29"/>
    </row>
    <row r="30" spans="2:4" s="4" customFormat="1" ht="12.75">
      <c r="B30" s="29"/>
      <c r="C30" s="29"/>
      <c r="D30" s="29"/>
    </row>
    <row r="31" spans="2:4" s="4" customFormat="1" ht="12.75">
      <c r="B31" s="29"/>
      <c r="C31" s="29"/>
      <c r="D31" s="29"/>
    </row>
    <row r="32" spans="2:4" s="4" customFormat="1" ht="12.75">
      <c r="B32" s="29"/>
      <c r="C32" s="29"/>
      <c r="D32" s="29"/>
    </row>
    <row r="33" spans="2:4" s="4" customFormat="1" ht="12.75">
      <c r="B33" s="29"/>
      <c r="C33" s="29"/>
      <c r="D33" s="29"/>
    </row>
    <row r="34" spans="2:4" s="4" customFormat="1" ht="12.75">
      <c r="B34" s="29"/>
      <c r="C34" s="29"/>
      <c r="D34" s="29"/>
    </row>
    <row r="35" spans="2:4" s="4" customFormat="1" ht="12.75">
      <c r="B35" s="29"/>
      <c r="C35" s="29"/>
      <c r="D35" s="29"/>
    </row>
    <row r="36" spans="2:4" s="4" customFormat="1" ht="12.75">
      <c r="B36" s="29"/>
      <c r="C36" s="29"/>
      <c r="D36" s="29"/>
    </row>
    <row r="37" spans="2:4" s="4" customFormat="1" ht="12.75">
      <c r="B37" s="29"/>
      <c r="C37" s="29"/>
      <c r="D37" s="29"/>
    </row>
    <row r="38" spans="2:4" s="4" customFormat="1" ht="12.75">
      <c r="B38" s="29"/>
      <c r="C38" s="29"/>
      <c r="D38" s="29"/>
    </row>
    <row r="39" spans="2:4" s="4" customFormat="1" ht="12.75">
      <c r="B39" s="29"/>
      <c r="C39" s="29"/>
      <c r="D39" s="29"/>
    </row>
    <row r="40" spans="2:4" s="4" customFormat="1" ht="12.75">
      <c r="B40" s="29"/>
      <c r="C40" s="29"/>
      <c r="D40" s="29"/>
    </row>
    <row r="41" spans="2:4" s="4" customFormat="1" ht="12.75">
      <c r="B41" s="29"/>
      <c r="C41" s="29"/>
      <c r="D41" s="29"/>
    </row>
    <row r="42" spans="2:4" s="4" customFormat="1" ht="12.75">
      <c r="B42" s="29"/>
      <c r="C42" s="29"/>
      <c r="D42" s="29"/>
    </row>
    <row r="43" spans="2:4" s="4" customFormat="1" ht="12.75">
      <c r="B43" s="29"/>
      <c r="C43" s="29"/>
      <c r="D43" s="29"/>
    </row>
    <row r="44" spans="2:4" s="4" customFormat="1" ht="12.75">
      <c r="B44" s="29"/>
      <c r="C44" s="29"/>
      <c r="D44" s="29"/>
    </row>
    <row r="45" spans="2:4" s="4" customFormat="1" ht="12.75">
      <c r="B45" s="29"/>
      <c r="C45" s="29"/>
      <c r="D45" s="29"/>
    </row>
    <row r="46" spans="2:4" s="4" customFormat="1" ht="12.75">
      <c r="B46" s="29"/>
      <c r="C46" s="29"/>
      <c r="D46" s="29"/>
    </row>
    <row r="47" spans="2:4" s="4" customFormat="1" ht="12.75">
      <c r="B47" s="29"/>
      <c r="C47" s="29"/>
      <c r="D47" s="29"/>
    </row>
    <row r="48" spans="2:4" s="4" customFormat="1" ht="12.75">
      <c r="B48" s="29"/>
      <c r="C48" s="29"/>
      <c r="D48" s="29"/>
    </row>
    <row r="49" spans="2:4" s="4" customFormat="1" ht="12.75">
      <c r="B49" s="29"/>
      <c r="C49" s="29"/>
      <c r="D49" s="29"/>
    </row>
    <row r="50" spans="2:4" s="4" customFormat="1" ht="12.75">
      <c r="B50" s="29"/>
      <c r="C50" s="29"/>
      <c r="D50" s="29"/>
    </row>
    <row r="51" spans="2:4" s="4" customFormat="1" ht="12.75">
      <c r="B51" s="29"/>
      <c r="C51" s="29"/>
      <c r="D51" s="29"/>
    </row>
    <row r="52" spans="2:4" s="4" customFormat="1" ht="12.75">
      <c r="B52" s="29"/>
      <c r="C52" s="29"/>
      <c r="D52" s="29"/>
    </row>
    <row r="53" spans="2:4" s="4" customFormat="1" ht="12.75">
      <c r="B53" s="29"/>
      <c r="C53" s="29"/>
      <c r="D53" s="29"/>
    </row>
    <row r="54" spans="2:4" s="4" customFormat="1" ht="12.75">
      <c r="B54" s="29"/>
      <c r="C54" s="29"/>
      <c r="D54" s="29"/>
    </row>
    <row r="55" spans="2:4" s="4" customFormat="1" ht="12.75">
      <c r="B55" s="29"/>
      <c r="C55" s="29"/>
      <c r="D55" s="29"/>
    </row>
    <row r="56" spans="2:4" s="4" customFormat="1" ht="12.75">
      <c r="B56" s="29"/>
      <c r="C56" s="29"/>
      <c r="D56" s="29"/>
    </row>
    <row r="57" spans="2:4" s="4" customFormat="1" ht="12.75">
      <c r="B57" s="29"/>
      <c r="C57" s="29"/>
      <c r="D57" s="29"/>
    </row>
    <row r="58" spans="2:4" s="4" customFormat="1" ht="12.75">
      <c r="B58" s="29"/>
      <c r="C58" s="29"/>
      <c r="D58" s="29"/>
    </row>
    <row r="59" spans="2:4" s="4" customFormat="1" ht="12.75">
      <c r="B59" s="29"/>
      <c r="C59" s="29"/>
      <c r="D59" s="29"/>
    </row>
    <row r="60" spans="2:4" s="4" customFormat="1" ht="12.75">
      <c r="B60" s="29"/>
      <c r="C60" s="29"/>
      <c r="D60" s="29"/>
    </row>
    <row r="61" spans="2:4" s="4" customFormat="1" ht="12.75">
      <c r="B61" s="29"/>
      <c r="C61" s="29"/>
      <c r="D61" s="29"/>
    </row>
    <row r="62" spans="2:4" s="4" customFormat="1" ht="12.75">
      <c r="B62" s="29"/>
      <c r="C62" s="29"/>
      <c r="D62" s="29"/>
    </row>
    <row r="63" spans="2:4" s="4" customFormat="1" ht="12.75">
      <c r="B63" s="29"/>
      <c r="C63" s="29"/>
      <c r="D63" s="29"/>
    </row>
    <row r="64" spans="2:4" s="4" customFormat="1" ht="12.75">
      <c r="B64" s="29"/>
      <c r="C64" s="29"/>
      <c r="D64" s="29"/>
    </row>
    <row r="65" spans="2:4" s="4" customFormat="1" ht="12.75">
      <c r="B65" s="29"/>
      <c r="C65" s="29"/>
      <c r="D65" s="29"/>
    </row>
    <row r="66" spans="2:4" s="4" customFormat="1" ht="12.75">
      <c r="B66" s="29"/>
      <c r="C66" s="29"/>
      <c r="D66" s="29"/>
    </row>
    <row r="67" spans="2:4" s="4" customFormat="1" ht="12.75">
      <c r="B67" s="29"/>
      <c r="C67" s="29"/>
      <c r="D67" s="29"/>
    </row>
    <row r="68" spans="2:4" s="4" customFormat="1" ht="12.75">
      <c r="B68" s="29"/>
      <c r="C68" s="29"/>
      <c r="D68" s="29"/>
    </row>
    <row r="69" spans="2:4" s="4" customFormat="1" ht="12.75">
      <c r="B69" s="29"/>
      <c r="C69" s="29"/>
      <c r="D69" s="29"/>
    </row>
    <row r="70" spans="2:4" s="4" customFormat="1" ht="12.75">
      <c r="B70" s="29"/>
      <c r="C70" s="29"/>
      <c r="D70" s="29"/>
    </row>
  </sheetData>
  <sheetProtection/>
  <mergeCells count="5">
    <mergeCell ref="A2:E2"/>
    <mergeCell ref="A4:A5"/>
    <mergeCell ref="B4:B5"/>
    <mergeCell ref="C4:C5"/>
    <mergeCell ref="D4:D5"/>
  </mergeCells>
  <printOptions/>
  <pageMargins left="0.39305555555555555" right="0.39305555555555555" top="0.5902777777777778" bottom="0.629861111111111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2020-11-17T02:17:14Z</dcterms:created>
  <dcterms:modified xsi:type="dcterms:W3CDTF">2020-12-22T01:56:22Z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