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政府性基金预算收支及结余情况表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<sst xmlns="http://schemas.openxmlformats.org/spreadsheetml/2006/main" count="116" uniqueCount="113">
  <si>
    <t>2020年度曾都区本级政府性基金预算收支及结余情况录入表</t>
  </si>
  <si>
    <t>录入10表</t>
  </si>
  <si>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</si>
  <si>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</si>
  <si>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</si>
  <si>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</si>
  <si>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</si>
  <si>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</si>
  <si>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</si>
  <si>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</si>
  <si>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</si>
  <si>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</si>
  <si>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</si>
  <si>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</si>
  <si>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</si>
  <si>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</si>
  <si>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</si>
  <si>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</si>
  <si>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</si>
  <si>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</si>
  <si>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</si>
  <si>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</si>
  <si>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</si>
  <si>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结余项目</t>
  </si>
  <si>
    <t>待偿债置换专项债券结余</t>
  </si>
  <si>
    <t>年终结余</t>
  </si>
  <si>
    <t>政府性基金预算收入</t>
  </si>
  <si>
    <t>政府性基金预算支出</t>
  </si>
  <si>
    <t>政府性基金预算结余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</si>
  <si>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</si>
  <si>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</si>
  <si>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</si>
  <si>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</si>
  <si>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</si>
  <si>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</si>
  <si>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</si>
  <si>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</si>
  <si>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</si>
  <si>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</si>
  <si>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</si>
  <si>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</si>
  <si>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</si>
  <si>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</si>
  <si>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</si>
  <si>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</si>
  <si>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</si>
  <si>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</si>
  <si>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废弃电器电子产品处理基金收入</t>
  </si>
  <si>
    <t>废弃电器电子产品处理基金支出</t>
  </si>
  <si>
    <t>废弃电器电子产品处理基金结余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</si>
  <si>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</si>
  <si>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</si>
  <si>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</si>
  <si>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</si>
  <si>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</si>
  <si>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</si>
  <si>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</si>
  <si>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</si>
  <si>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</si>
  <si>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</si>
  <si>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</si>
  <si>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</si>
  <si>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</si>
  <si>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</si>
  <si>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</si>
  <si>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</si>
  <si>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</si>
  <si>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</si>
  <si>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</si>
  <si>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</si>
  <si>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</si>
  <si>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</si>
  <si>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</si>
  <si>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</si>
  <si>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</si>
  <si>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</si>
  <si>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</si>
  <si>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</si>
  <si>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</si>
  <si>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</si>
  <si>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</si>
  <si>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</si>
  <si>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</si>
  <si>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铁路建设基金收入</t>
  </si>
  <si>
    <t>铁路建设基金支出</t>
  </si>
  <si>
    <t>铁路建设基金结余</t>
  </si>
  <si>
    <t>船舶油污损害赔偿基金收入</t>
  </si>
  <si>
    <t>船舶油污损害赔偿基金支出</t>
  </si>
  <si>
    <t>船舶油污损害赔偿基金结余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</si>
  <si>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</si>
  <si>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</si>
  <si>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</si>
  <si>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</si>
  <si>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</si>
  <si>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</si>
  <si>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中央特别国债经营基金收入</t>
  </si>
  <si>
    <t>中央特别国债经营基金支出</t>
  </si>
  <si>
    <t>中央特别国债经营基金结余</t>
  </si>
  <si>
    <t>中央特别国债经营基金财务收入</t>
  </si>
  <si>
    <t>中央特别国债经营基金财务支出</t>
  </si>
  <si>
    <t>中央特别国债经营基金财务结余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</si>
  <si>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</si>
  <si>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</si>
  <si>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</si>
  <si>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</si>
  <si>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</si>
  <si>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</si>
  <si>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</si>
  <si>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</si>
  <si>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</si>
  <si>
    <t>抗疫特别国债收入</t>
  </si>
  <si>
    <t>抗疫特别国债安排的支出</t>
  </si>
  <si>
    <t>抗疫特别国债结余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</si>
</sst>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24635;&#20915;&#31639;&#25171;&#21360;\009021901390011-&#26366;&#37117;&#21306;&#26412;&#32423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6729</v>
          </cell>
        </row>
        <row r="24">
          <cell r="C24">
            <v>0</v>
          </cell>
        </row>
        <row r="25">
          <cell r="C25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4">
          <cell r="C34">
            <v>4297</v>
          </cell>
        </row>
        <row r="35">
          <cell r="C35">
            <v>0</v>
          </cell>
        </row>
        <row r="36">
          <cell r="C36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6">
          <cell r="C46">
            <v>0</v>
          </cell>
        </row>
        <row r="47">
          <cell r="C47">
            <v>0</v>
          </cell>
        </row>
        <row r="55">
          <cell r="C55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2">
          <cell r="C72">
            <v>0</v>
          </cell>
        </row>
        <row r="73">
          <cell r="C73">
            <v>0</v>
          </cell>
        </row>
      </sheetData>
      <sheetData sheetId="12">
        <row r="7">
          <cell r="C7">
            <v>0</v>
          </cell>
        </row>
        <row r="15">
          <cell r="C15">
            <v>58</v>
          </cell>
        </row>
        <row r="21">
          <cell r="C21">
            <v>10</v>
          </cell>
        </row>
        <row r="27">
          <cell r="C27">
            <v>0</v>
          </cell>
        </row>
        <row r="31">
          <cell r="C31">
            <v>1503</v>
          </cell>
        </row>
        <row r="35">
          <cell r="C35">
            <v>0</v>
          </cell>
        </row>
        <row r="39">
          <cell r="C39">
            <v>0</v>
          </cell>
        </row>
        <row r="43">
          <cell r="C43">
            <v>0</v>
          </cell>
        </row>
        <row r="48">
          <cell r="C48">
            <v>0</v>
          </cell>
        </row>
        <row r="54">
          <cell r="C54">
            <v>6591</v>
          </cell>
        </row>
        <row r="67">
          <cell r="C67">
            <v>0</v>
          </cell>
        </row>
        <row r="71">
          <cell r="C71">
            <v>0</v>
          </cell>
        </row>
        <row r="72">
          <cell r="C72">
            <v>4185</v>
          </cell>
        </row>
        <row r="78">
          <cell r="C78">
            <v>0</v>
          </cell>
        </row>
        <row r="82">
          <cell r="C82">
            <v>0</v>
          </cell>
        </row>
        <row r="86">
          <cell r="C86">
            <v>10000</v>
          </cell>
        </row>
        <row r="90">
          <cell r="C90">
            <v>0</v>
          </cell>
        </row>
        <row r="96">
          <cell r="C96">
            <v>0</v>
          </cell>
        </row>
        <row r="99">
          <cell r="C99">
            <v>0</v>
          </cell>
        </row>
        <row r="109">
          <cell r="C109">
            <v>200</v>
          </cell>
        </row>
        <row r="114">
          <cell r="C114">
            <v>0</v>
          </cell>
        </row>
        <row r="119">
          <cell r="C119">
            <v>0</v>
          </cell>
        </row>
        <row r="124">
          <cell r="C124">
            <v>0</v>
          </cell>
        </row>
        <row r="127">
          <cell r="C127">
            <v>0</v>
          </cell>
        </row>
        <row r="133">
          <cell r="C133">
            <v>0</v>
          </cell>
        </row>
        <row r="138">
          <cell r="C138">
            <v>0</v>
          </cell>
        </row>
        <row r="143">
          <cell r="C143">
            <v>0</v>
          </cell>
        </row>
        <row r="148">
          <cell r="C148">
            <v>0</v>
          </cell>
        </row>
        <row r="157">
          <cell r="C157">
            <v>0</v>
          </cell>
        </row>
        <row r="164">
          <cell r="C164">
            <v>0</v>
          </cell>
        </row>
        <row r="173">
          <cell r="C173">
            <v>0</v>
          </cell>
        </row>
        <row r="176">
          <cell r="C176">
            <v>0</v>
          </cell>
        </row>
        <row r="179">
          <cell r="C179">
            <v>0</v>
          </cell>
        </row>
        <row r="180">
          <cell r="C180">
            <v>0</v>
          </cell>
        </row>
        <row r="185">
          <cell r="C185">
            <v>0</v>
          </cell>
        </row>
        <row r="191">
          <cell r="C191">
            <v>0</v>
          </cell>
        </row>
        <row r="192">
          <cell r="C192">
            <v>0</v>
          </cell>
        </row>
        <row r="194">
          <cell r="C194">
            <v>11711</v>
          </cell>
        </row>
        <row r="198">
          <cell r="C198">
            <v>0</v>
          </cell>
        </row>
        <row r="207">
          <cell r="C207">
            <v>866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1226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1024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7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10</v>
          </cell>
        </row>
        <row r="253">
          <cell r="C253">
            <v>12</v>
          </cell>
        </row>
        <row r="254">
          <cell r="C254">
            <v>0</v>
          </cell>
        </row>
        <row r="255">
          <cell r="C255">
            <v>12690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showGridLines="0" showZeros="0" tabSelected="1" workbookViewId="0" topLeftCell="C1">
      <selection activeCell="A1" sqref="A1:Z1"/>
    </sheetView>
  </sheetViews>
  <sheetFormatPr defaultColWidth="9.125" defaultRowHeight="14.25"/>
  <cols>
    <col min="1" max="1" width="10.125" style="1" customWidth="1"/>
    <col min="2" max="2" width="45.50390625" style="1" customWidth="1"/>
    <col min="3" max="5" width="12.125" style="1" customWidth="1"/>
    <col min="6" max="6" width="13.00390625" style="1" customWidth="1"/>
    <col min="7" max="12" width="12.125" style="1" customWidth="1"/>
    <col min="13" max="13" width="10.00390625" style="1" customWidth="1"/>
    <col min="14" max="14" width="56.25390625" style="1" customWidth="1"/>
    <col min="15" max="22" width="12.125" style="1" customWidth="1"/>
    <col min="23" max="23" width="10.00390625" style="1" customWidth="1"/>
    <col min="24" max="24" width="36.125" style="1" customWidth="1"/>
    <col min="25" max="26" width="12.125" style="1" customWidth="1"/>
  </cols>
  <sheetData>
    <row r="1" spans="1:26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2" customFormat="1" ht="16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5" t="s">
        <v>15</v>
      </c>
      <c r="O4" s="5" t="s">
        <v>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3</v>
      </c>
      <c r="X4" s="5" t="s">
        <v>23</v>
      </c>
      <c r="Y4" s="5" t="s">
        <v>24</v>
      </c>
      <c r="Z4" s="5" t="s">
        <v>25</v>
      </c>
    </row>
    <row r="5" spans="1:26" s="2" customFormat="1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" customFormat="1" ht="16.5" customHeight="1">
      <c r="A6" s="6"/>
      <c r="B6" s="7" t="s">
        <v>26</v>
      </c>
      <c r="C6" s="8">
        <f>SUM(C7:C34)</f>
        <v>11026</v>
      </c>
      <c r="D6" s="8">
        <f>SUM(D7:D34)</f>
        <v>14549</v>
      </c>
      <c r="E6" s="8">
        <f aca="true" t="shared" si="0" ref="E6:J6">SUM(E7:E33)</f>
        <v>0</v>
      </c>
      <c r="F6" s="8">
        <f t="shared" si="0"/>
        <v>0</v>
      </c>
      <c r="G6" s="8">
        <f t="shared" si="0"/>
        <v>3248</v>
      </c>
      <c r="H6" s="8">
        <f t="shared" si="0"/>
        <v>2359</v>
      </c>
      <c r="I6" s="8">
        <f t="shared" si="0"/>
        <v>0</v>
      </c>
      <c r="J6" s="8">
        <f t="shared" si="0"/>
        <v>29009</v>
      </c>
      <c r="K6" s="8">
        <f aca="true" t="shared" si="1" ref="K6:P6">SUM(K7:K34)</f>
        <v>0</v>
      </c>
      <c r="L6" s="8">
        <f>SUM(L7:L33)</f>
        <v>0</v>
      </c>
      <c r="M6" s="6"/>
      <c r="N6" s="7" t="s">
        <v>27</v>
      </c>
      <c r="O6" s="8">
        <f t="shared" si="1"/>
        <v>50093</v>
      </c>
      <c r="P6" s="8">
        <f t="shared" si="1"/>
        <v>0</v>
      </c>
      <c r="Q6" s="8">
        <f aca="true" t="shared" si="2" ref="Q6:T6">SUM(Q7:Q33)</f>
        <v>0</v>
      </c>
      <c r="R6" s="8">
        <f>SUM(R7:R34)</f>
        <v>0</v>
      </c>
      <c r="S6" s="8">
        <f t="shared" si="2"/>
        <v>7418</v>
      </c>
      <c r="T6" s="8">
        <f t="shared" si="2"/>
        <v>0</v>
      </c>
      <c r="U6" s="8">
        <f>SUM(U7:U34)</f>
        <v>0</v>
      </c>
      <c r="V6" s="8">
        <f>SUM(V7:V33)</f>
        <v>0</v>
      </c>
      <c r="W6" s="6"/>
      <c r="X6" s="7" t="s">
        <v>28</v>
      </c>
      <c r="Y6" s="8">
        <f>SUM(Y7:Y33)</f>
        <v>0</v>
      </c>
      <c r="Z6" s="8">
        <f aca="true" t="shared" si="3" ref="Z6:Z33">SUM(C6:L6)-SUM(O6:V6)-Y6</f>
        <v>2680</v>
      </c>
    </row>
    <row r="7" spans="1:26" s="1" customFormat="1" ht="16.5" customHeight="1">
      <c r="A7" s="6">
        <v>1030166</v>
      </c>
      <c r="B7" s="6" t="s">
        <v>29</v>
      </c>
      <c r="C7" s="8">
        <f>'[1]L08'!C40</f>
        <v>0</v>
      </c>
      <c r="D7" s="9">
        <v>0</v>
      </c>
      <c r="E7" s="9">
        <v>0</v>
      </c>
      <c r="F7" s="10">
        <v>0</v>
      </c>
      <c r="G7" s="10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6">
        <v>20610</v>
      </c>
      <c r="N7" s="6" t="s">
        <v>30</v>
      </c>
      <c r="O7" s="8">
        <f>'[1]L09'!C7</f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6">
        <v>1030166</v>
      </c>
      <c r="X7" s="6" t="s">
        <v>31</v>
      </c>
      <c r="Y7" s="9">
        <v>0</v>
      </c>
      <c r="Z7" s="8">
        <f t="shared" si="3"/>
        <v>0</v>
      </c>
    </row>
    <row r="8" spans="1:26" s="1" customFormat="1" ht="16.5" customHeight="1">
      <c r="A8" s="6"/>
      <c r="B8" s="6" t="s">
        <v>32</v>
      </c>
      <c r="C8" s="8">
        <f>'[1]L08'!C15+'[1]L08'!C59</f>
        <v>0</v>
      </c>
      <c r="D8" s="9">
        <v>48</v>
      </c>
      <c r="E8" s="9">
        <v>0</v>
      </c>
      <c r="F8" s="10">
        <v>0</v>
      </c>
      <c r="G8" s="10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6"/>
      <c r="N8" s="6" t="s">
        <v>33</v>
      </c>
      <c r="O8" s="8">
        <f>'[1]L09'!C15+'[1]L09'!C27+'[1]L09'!C223+'[1]L09'!C241</f>
        <v>58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6"/>
      <c r="X8" s="6" t="s">
        <v>34</v>
      </c>
      <c r="Y8" s="9">
        <v>0</v>
      </c>
      <c r="Z8" s="8">
        <f t="shared" si="3"/>
        <v>0</v>
      </c>
    </row>
    <row r="9" spans="1:26" s="1" customFormat="1" ht="15" customHeight="1">
      <c r="A9" s="6">
        <v>1030121</v>
      </c>
      <c r="B9" s="6" t="s">
        <v>35</v>
      </c>
      <c r="C9" s="8">
        <f>'[1]L08'!C14</f>
        <v>0</v>
      </c>
      <c r="D9" s="9">
        <v>10</v>
      </c>
      <c r="E9" s="9">
        <v>0</v>
      </c>
      <c r="F9" s="10">
        <v>0</v>
      </c>
      <c r="G9" s="10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6">
        <v>20709</v>
      </c>
      <c r="N9" s="6" t="s">
        <v>36</v>
      </c>
      <c r="O9" s="8">
        <f>'[1]L09'!C21</f>
        <v>10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6">
        <v>1030121</v>
      </c>
      <c r="X9" s="6" t="s">
        <v>37</v>
      </c>
      <c r="Y9" s="9">
        <v>0</v>
      </c>
      <c r="Z9" s="8">
        <f t="shared" si="3"/>
        <v>0</v>
      </c>
    </row>
    <row r="10" spans="1:26" s="1" customFormat="1" ht="16.5" customHeight="1">
      <c r="A10" s="6">
        <v>1030149</v>
      </c>
      <c r="B10" s="6" t="s">
        <v>38</v>
      </c>
      <c r="C10" s="8">
        <f>'[1]L08'!C24</f>
        <v>0</v>
      </c>
      <c r="D10" s="9">
        <v>927</v>
      </c>
      <c r="E10" s="9">
        <v>0</v>
      </c>
      <c r="F10" s="10">
        <v>0</v>
      </c>
      <c r="G10" s="10">
        <v>576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6">
        <v>20822</v>
      </c>
      <c r="N10" s="6" t="s">
        <v>39</v>
      </c>
      <c r="O10" s="8">
        <f>'[1]L09'!C31</f>
        <v>1503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6">
        <v>1030149</v>
      </c>
      <c r="X10" s="6" t="s">
        <v>40</v>
      </c>
      <c r="Y10" s="9">
        <v>0</v>
      </c>
      <c r="Z10" s="8">
        <f t="shared" si="3"/>
        <v>0</v>
      </c>
    </row>
    <row r="11" spans="1:26" s="1" customFormat="1" ht="16.5" customHeight="1">
      <c r="A11" s="6"/>
      <c r="B11" s="6" t="s">
        <v>41</v>
      </c>
      <c r="C11" s="8">
        <f>'[1]L08'!C35+'[1]L08'!C67</f>
        <v>0</v>
      </c>
      <c r="D11" s="9">
        <v>0</v>
      </c>
      <c r="E11" s="9">
        <v>0</v>
      </c>
      <c r="F11" s="10">
        <v>0</v>
      </c>
      <c r="G11" s="10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6"/>
      <c r="N11" s="6" t="s">
        <v>42</v>
      </c>
      <c r="O11" s="8">
        <f>'[1]L09'!C35+'[1]L09'!C39+'[1]L09'!C228+'[1]L09'!C246</f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6"/>
      <c r="X11" s="6" t="s">
        <v>43</v>
      </c>
      <c r="Y11" s="9">
        <v>0</v>
      </c>
      <c r="Z11" s="8">
        <f t="shared" si="3"/>
        <v>0</v>
      </c>
    </row>
    <row r="12" spans="1:26" s="1" customFormat="1" ht="16.5" customHeight="1">
      <c r="A12" s="6">
        <v>1030168</v>
      </c>
      <c r="B12" s="6" t="s">
        <v>44</v>
      </c>
      <c r="C12" s="8">
        <f>'[1]L08'!C41</f>
        <v>0</v>
      </c>
      <c r="D12" s="9">
        <v>0</v>
      </c>
      <c r="E12" s="9">
        <v>0</v>
      </c>
      <c r="F12" s="10">
        <v>0</v>
      </c>
      <c r="G12" s="10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6">
        <v>21160</v>
      </c>
      <c r="N12" s="6" t="s">
        <v>45</v>
      </c>
      <c r="O12" s="8">
        <f>'[1]L09'!C43</f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6">
        <v>1030168</v>
      </c>
      <c r="X12" s="6" t="s">
        <v>46</v>
      </c>
      <c r="Y12" s="9">
        <v>0</v>
      </c>
      <c r="Z12" s="8">
        <f t="shared" si="3"/>
        <v>0</v>
      </c>
    </row>
    <row r="13" spans="1:26" s="1" customFormat="1" ht="16.5" customHeight="1">
      <c r="A13" s="6">
        <v>1030175</v>
      </c>
      <c r="B13" s="6" t="s">
        <v>47</v>
      </c>
      <c r="C13" s="8">
        <f>'[1]L08'!C43</f>
        <v>0</v>
      </c>
      <c r="D13" s="9">
        <v>0</v>
      </c>
      <c r="E13" s="9">
        <v>0</v>
      </c>
      <c r="F13" s="10">
        <v>0</v>
      </c>
      <c r="G13" s="10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6">
        <v>21161</v>
      </c>
      <c r="N13" s="6" t="s">
        <v>48</v>
      </c>
      <c r="O13" s="8">
        <f>'[1]L09'!C48</f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6">
        <v>1030175</v>
      </c>
      <c r="X13" s="6" t="s">
        <v>49</v>
      </c>
      <c r="Y13" s="9">
        <v>0</v>
      </c>
      <c r="Z13" s="8">
        <f t="shared" si="3"/>
        <v>0</v>
      </c>
    </row>
    <row r="14" spans="1:26" s="1" customFormat="1" ht="16.5" customHeight="1">
      <c r="A14" s="6"/>
      <c r="B14" s="6" t="s">
        <v>50</v>
      </c>
      <c r="C14" s="9">
        <v>6729</v>
      </c>
      <c r="D14" s="9">
        <v>0</v>
      </c>
      <c r="E14" s="9">
        <v>0</v>
      </c>
      <c r="F14" s="10">
        <v>0</v>
      </c>
      <c r="G14" s="10">
        <v>2007</v>
      </c>
      <c r="H14" s="9">
        <v>2347</v>
      </c>
      <c r="I14" s="9">
        <v>0</v>
      </c>
      <c r="J14" s="9">
        <v>17409</v>
      </c>
      <c r="K14" s="9">
        <v>0</v>
      </c>
      <c r="L14" s="9">
        <v>0</v>
      </c>
      <c r="M14" s="6"/>
      <c r="N14" s="6" t="s">
        <v>51</v>
      </c>
      <c r="O14" s="9">
        <v>18858</v>
      </c>
      <c r="P14" s="9">
        <v>0</v>
      </c>
      <c r="Q14" s="9">
        <v>0</v>
      </c>
      <c r="R14" s="9">
        <v>0</v>
      </c>
      <c r="S14" s="9">
        <v>7418</v>
      </c>
      <c r="T14" s="9">
        <v>0</v>
      </c>
      <c r="U14" s="9">
        <v>0</v>
      </c>
      <c r="V14" s="9">
        <v>0</v>
      </c>
      <c r="W14" s="6"/>
      <c r="X14" s="6" t="s">
        <v>52</v>
      </c>
      <c r="Y14" s="9">
        <v>0</v>
      </c>
      <c r="Z14" s="8">
        <f t="shared" si="3"/>
        <v>2216</v>
      </c>
    </row>
    <row r="15" spans="1:26" s="1" customFormat="1" ht="16.5" customHeight="1">
      <c r="A15" s="6"/>
      <c r="B15" s="6" t="s">
        <v>53</v>
      </c>
      <c r="C15" s="8">
        <f>'[1]L08'!C16+'[1]L08'!C18+'[1]L08'!C60-C14</f>
        <v>0</v>
      </c>
      <c r="D15" s="9">
        <v>0</v>
      </c>
      <c r="E15" s="9">
        <v>0</v>
      </c>
      <c r="F15" s="10">
        <v>0</v>
      </c>
      <c r="G15" s="10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6"/>
      <c r="N15" s="6" t="s">
        <v>54</v>
      </c>
      <c r="O15" s="8">
        <f>'[1]L09'!C54+'[1]L09'!C67+'[1]L09'!C82+'[1]L09'!C86+'[1]L09'!C99+'[1]L09'!C224+'[1]L09'!C232+'[1]L09'!C234+'[1]L09'!C242+'[1]L09'!C250+'[1]L09'!C252-O14</f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6"/>
      <c r="X15" s="6" t="s">
        <v>55</v>
      </c>
      <c r="Y15" s="9">
        <v>0</v>
      </c>
      <c r="Z15" s="8">
        <f t="shared" si="3"/>
        <v>0</v>
      </c>
    </row>
    <row r="16" spans="1:26" s="1" customFormat="1" ht="16.5" customHeight="1">
      <c r="A16" s="6"/>
      <c r="B16" s="6" t="s">
        <v>56</v>
      </c>
      <c r="C16" s="8">
        <f>'[1]L08'!C17+'[1]L08'!C64</f>
        <v>0</v>
      </c>
      <c r="D16" s="9">
        <v>0</v>
      </c>
      <c r="E16" s="9">
        <v>0</v>
      </c>
      <c r="F16" s="10">
        <v>0</v>
      </c>
      <c r="G16" s="10">
        <v>65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6"/>
      <c r="N16" s="6" t="s">
        <v>57</v>
      </c>
      <c r="O16" s="8">
        <f>'[1]L09'!C71+'[1]L09'!C225+'[1]L09'!C243</f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6"/>
      <c r="X16" s="6" t="s">
        <v>58</v>
      </c>
      <c r="Y16" s="9">
        <v>0</v>
      </c>
      <c r="Z16" s="8">
        <f t="shared" si="3"/>
        <v>65</v>
      </c>
    </row>
    <row r="17" spans="1:26" s="1" customFormat="1" ht="16.5" customHeight="1">
      <c r="A17" s="6"/>
      <c r="B17" s="6" t="s">
        <v>59</v>
      </c>
      <c r="C17" s="8">
        <f>'[1]L08'!C34+'[1]L08'!C66</f>
        <v>4297</v>
      </c>
      <c r="D17" s="9">
        <v>0</v>
      </c>
      <c r="E17" s="9">
        <v>0</v>
      </c>
      <c r="F17" s="10">
        <v>0</v>
      </c>
      <c r="G17" s="10">
        <v>80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6"/>
      <c r="N17" s="6" t="s">
        <v>60</v>
      </c>
      <c r="O17" s="8">
        <f>'[1]L09'!C72+'[1]L09'!C90+'[1]L09'!C227+'[1]L09'!C245</f>
        <v>4185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6"/>
      <c r="X17" s="6" t="s">
        <v>61</v>
      </c>
      <c r="Y17" s="9">
        <v>0</v>
      </c>
      <c r="Z17" s="8">
        <f t="shared" si="3"/>
        <v>192</v>
      </c>
    </row>
    <row r="18" spans="1:26" s="1" customFormat="1" ht="16.5" customHeight="1">
      <c r="A18" s="6"/>
      <c r="B18" s="6" t="s">
        <v>62</v>
      </c>
      <c r="C18" s="8">
        <f>'[1]L08'!C46+'[1]L08'!C72</f>
        <v>0</v>
      </c>
      <c r="D18" s="9">
        <v>0</v>
      </c>
      <c r="E18" s="9">
        <v>0</v>
      </c>
      <c r="F18" s="10">
        <v>0</v>
      </c>
      <c r="G18" s="10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6"/>
      <c r="N18" s="6" t="s">
        <v>63</v>
      </c>
      <c r="O18" s="8">
        <f>'[1]L09'!C78+'[1]L09'!C96+'[1]L09'!C231+'[1]L09'!C249</f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6"/>
      <c r="X18" s="6" t="s">
        <v>64</v>
      </c>
      <c r="Y18" s="9">
        <v>0</v>
      </c>
      <c r="Z18" s="8">
        <f t="shared" si="3"/>
        <v>0</v>
      </c>
    </row>
    <row r="19" spans="1:26" s="1" customFormat="1" ht="16.5" customHeight="1">
      <c r="A19" s="6"/>
      <c r="B19" s="6" t="s">
        <v>65</v>
      </c>
      <c r="C19" s="8">
        <f>'[1]L08'!C25+'[1]L08'!C65</f>
        <v>0</v>
      </c>
      <c r="D19" s="9">
        <v>200</v>
      </c>
      <c r="E19" s="9">
        <v>0</v>
      </c>
      <c r="F19" s="10">
        <v>0</v>
      </c>
      <c r="G19" s="10">
        <v>200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6"/>
      <c r="N19" s="6" t="s">
        <v>66</v>
      </c>
      <c r="O19" s="8">
        <f>'[1]L09'!C109+'[1]L09'!C124+'[1]L09'!C226+'[1]L09'!C244</f>
        <v>200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6"/>
      <c r="X19" s="6" t="s">
        <v>67</v>
      </c>
      <c r="Y19" s="9">
        <v>0</v>
      </c>
      <c r="Z19" s="8">
        <f t="shared" si="3"/>
        <v>200</v>
      </c>
    </row>
    <row r="20" spans="1:26" s="1" customFormat="1" ht="16.5" customHeight="1">
      <c r="A20" s="6">
        <v>1030152</v>
      </c>
      <c r="B20" s="6" t="s">
        <v>68</v>
      </c>
      <c r="C20" s="8">
        <f>'[1]L08'!C28</f>
        <v>0</v>
      </c>
      <c r="D20" s="9">
        <v>0</v>
      </c>
      <c r="E20" s="9">
        <v>0</v>
      </c>
      <c r="F20" s="10">
        <v>0</v>
      </c>
      <c r="G20" s="10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6">
        <v>21367</v>
      </c>
      <c r="N20" s="6" t="s">
        <v>69</v>
      </c>
      <c r="O20" s="8">
        <f>'[1]L09'!C114</f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6">
        <v>1030152</v>
      </c>
      <c r="X20" s="6" t="s">
        <v>70</v>
      </c>
      <c r="Y20" s="9">
        <v>0</v>
      </c>
      <c r="Z20" s="8">
        <f t="shared" si="3"/>
        <v>0</v>
      </c>
    </row>
    <row r="21" spans="1:26" s="1" customFormat="1" ht="16.5" customHeight="1">
      <c r="A21" s="6"/>
      <c r="B21" s="6" t="s">
        <v>71</v>
      </c>
      <c r="C21" s="8">
        <f>'[1]L08'!C36+'[1]L08'!C68</f>
        <v>0</v>
      </c>
      <c r="D21" s="9">
        <v>0</v>
      </c>
      <c r="E21" s="9">
        <v>0</v>
      </c>
      <c r="F21" s="10">
        <v>0</v>
      </c>
      <c r="G21" s="10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6"/>
      <c r="N21" s="6" t="s">
        <v>72</v>
      </c>
      <c r="O21" s="8">
        <f>'[1]L09'!C119+'[1]L09'!C127+'[1]L09'!C229+'[1]L09'!C247</f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6"/>
      <c r="X21" s="6" t="s">
        <v>73</v>
      </c>
      <c r="Y21" s="9">
        <v>0</v>
      </c>
      <c r="Z21" s="8">
        <f t="shared" si="3"/>
        <v>0</v>
      </c>
    </row>
    <row r="22" spans="1:26" s="1" customFormat="1" ht="16.5" customHeight="1">
      <c r="A22" s="6"/>
      <c r="B22" s="6" t="s">
        <v>74</v>
      </c>
      <c r="C22" s="8">
        <f>'[1]L08'!C12+'[1]L08'!C57</f>
        <v>0</v>
      </c>
      <c r="D22" s="9">
        <v>0</v>
      </c>
      <c r="E22" s="9">
        <v>0</v>
      </c>
      <c r="F22" s="10">
        <v>0</v>
      </c>
      <c r="G22" s="10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6"/>
      <c r="N22" s="6" t="s">
        <v>75</v>
      </c>
      <c r="O22" s="8">
        <f>'[1]L09'!C133+'[1]L09'!C173+'[1]L09'!C221+'[1]L09'!C239</f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6"/>
      <c r="X22" s="6" t="s">
        <v>76</v>
      </c>
      <c r="Y22" s="9">
        <v>0</v>
      </c>
      <c r="Z22" s="8">
        <f t="shared" si="3"/>
        <v>0</v>
      </c>
    </row>
    <row r="23" spans="1:26" s="1" customFormat="1" ht="16.5" customHeight="1">
      <c r="A23" s="6"/>
      <c r="B23" s="6" t="s">
        <v>77</v>
      </c>
      <c r="C23" s="8">
        <f>'[1]L08'!C39+'[1]L08'!C69</f>
        <v>0</v>
      </c>
      <c r="D23" s="9">
        <v>0</v>
      </c>
      <c r="E23" s="9">
        <v>0</v>
      </c>
      <c r="F23" s="10">
        <v>0</v>
      </c>
      <c r="G23" s="10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6"/>
      <c r="N23" s="6" t="s">
        <v>78</v>
      </c>
      <c r="O23" s="8">
        <f>'[1]L09'!C138+'[1]L09'!C176+'[1]L09'!C179+'[1]L09'!C230+'[1]L09'!C233+'[1]L09'!C248+'[1]L09'!C251</f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6"/>
      <c r="X23" s="6" t="s">
        <v>79</v>
      </c>
      <c r="Y23" s="9">
        <v>0</v>
      </c>
      <c r="Z23" s="8">
        <f t="shared" si="3"/>
        <v>0</v>
      </c>
    </row>
    <row r="24" spans="1:26" s="1" customFormat="1" ht="16.5" customHeight="1">
      <c r="A24" s="6"/>
      <c r="B24" s="6" t="s">
        <v>80</v>
      </c>
      <c r="C24" s="8">
        <f>'[1]L08'!C13+'[1]L08'!C58</f>
        <v>0</v>
      </c>
      <c r="D24" s="9">
        <v>0</v>
      </c>
      <c r="E24" s="9">
        <v>0</v>
      </c>
      <c r="F24" s="10">
        <v>0</v>
      </c>
      <c r="G24" s="10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6"/>
      <c r="N24" s="6" t="s">
        <v>81</v>
      </c>
      <c r="O24" s="8">
        <f>'[1]L09'!C143+'[1]L09'!C180+'[1]L09'!C222+'[1]L09'!C240</f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6"/>
      <c r="X24" s="6" t="s">
        <v>82</v>
      </c>
      <c r="Y24" s="9">
        <v>0</v>
      </c>
      <c r="Z24" s="8">
        <f t="shared" si="3"/>
        <v>0</v>
      </c>
    </row>
    <row r="25" spans="1:26" s="1" customFormat="1" ht="16.5" customHeight="1">
      <c r="A25" s="6">
        <v>1030106</v>
      </c>
      <c r="B25" s="6" t="s">
        <v>83</v>
      </c>
      <c r="C25" s="8">
        <f>'[1]L08'!C10</f>
        <v>0</v>
      </c>
      <c r="D25" s="9">
        <v>0</v>
      </c>
      <c r="E25" s="9">
        <v>0</v>
      </c>
      <c r="F25" s="10">
        <v>0</v>
      </c>
      <c r="G25" s="10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6">
        <v>21464</v>
      </c>
      <c r="N25" s="6" t="s">
        <v>84</v>
      </c>
      <c r="O25" s="8">
        <f>'[1]L09'!C148</f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6">
        <v>1030106</v>
      </c>
      <c r="X25" s="6" t="s">
        <v>85</v>
      </c>
      <c r="Y25" s="9">
        <v>0</v>
      </c>
      <c r="Z25" s="8">
        <f t="shared" si="3"/>
        <v>0</v>
      </c>
    </row>
    <row r="26" spans="1:26" s="1" customFormat="1" ht="16.5" customHeight="1">
      <c r="A26" s="6">
        <v>1030171</v>
      </c>
      <c r="B26" s="6" t="s">
        <v>86</v>
      </c>
      <c r="C26" s="8">
        <f>'[1]L08'!C42</f>
        <v>0</v>
      </c>
      <c r="D26" s="9">
        <v>0</v>
      </c>
      <c r="E26" s="9">
        <v>0</v>
      </c>
      <c r="F26" s="10">
        <v>0</v>
      </c>
      <c r="G26" s="10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">
        <v>21468</v>
      </c>
      <c r="N26" s="6" t="s">
        <v>87</v>
      </c>
      <c r="O26" s="8">
        <f>'[1]L09'!C157</f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6">
        <v>1030171</v>
      </c>
      <c r="X26" s="6" t="s">
        <v>88</v>
      </c>
      <c r="Y26" s="9">
        <v>0</v>
      </c>
      <c r="Z26" s="8">
        <f t="shared" si="3"/>
        <v>0</v>
      </c>
    </row>
    <row r="27" spans="1:26" s="1" customFormat="1" ht="16.5" customHeight="1">
      <c r="A27" s="6">
        <v>1030110</v>
      </c>
      <c r="B27" s="6" t="s">
        <v>89</v>
      </c>
      <c r="C27" s="8">
        <f>'[1]L08'!C11</f>
        <v>0</v>
      </c>
      <c r="D27" s="9">
        <v>0</v>
      </c>
      <c r="E27" s="9">
        <v>0</v>
      </c>
      <c r="F27" s="10">
        <v>0</v>
      </c>
      <c r="G27" s="10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6">
        <v>21469</v>
      </c>
      <c r="N27" s="6" t="s">
        <v>90</v>
      </c>
      <c r="O27" s="8">
        <f>'[1]L09'!C164</f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6">
        <v>1030110</v>
      </c>
      <c r="X27" s="6" t="s">
        <v>91</v>
      </c>
      <c r="Y27" s="9">
        <v>0</v>
      </c>
      <c r="Z27" s="8">
        <f t="shared" si="3"/>
        <v>0</v>
      </c>
    </row>
    <row r="28" spans="1:26" s="1" customFormat="1" ht="16.5" customHeight="1">
      <c r="A28" s="6">
        <v>1030102</v>
      </c>
      <c r="B28" s="6" t="s">
        <v>92</v>
      </c>
      <c r="C28" s="8">
        <f>'[1]L08'!C7</f>
        <v>0</v>
      </c>
      <c r="D28" s="9">
        <v>0</v>
      </c>
      <c r="E28" s="9">
        <v>0</v>
      </c>
      <c r="F28" s="10">
        <v>0</v>
      </c>
      <c r="G28" s="10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">
        <v>21562</v>
      </c>
      <c r="N28" s="6" t="s">
        <v>93</v>
      </c>
      <c r="O28" s="8">
        <f>'[1]L09'!C185</f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6">
        <v>1030102</v>
      </c>
      <c r="X28" s="6" t="s">
        <v>94</v>
      </c>
      <c r="Y28" s="9">
        <v>0</v>
      </c>
      <c r="Z28" s="8">
        <f t="shared" si="3"/>
        <v>0</v>
      </c>
    </row>
    <row r="29" spans="1:26" s="1" customFormat="1" ht="16.5" customHeight="1">
      <c r="A29" s="6">
        <v>1030153</v>
      </c>
      <c r="B29" s="6" t="s">
        <v>95</v>
      </c>
      <c r="C29" s="8">
        <f>'[1]L08'!C29</f>
        <v>0</v>
      </c>
      <c r="D29" s="9">
        <v>0</v>
      </c>
      <c r="E29" s="9">
        <v>0</v>
      </c>
      <c r="F29" s="10">
        <v>0</v>
      </c>
      <c r="G29" s="10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6">
        <v>2170402</v>
      </c>
      <c r="N29" s="6" t="s">
        <v>96</v>
      </c>
      <c r="O29" s="8">
        <f>'[1]L09'!C191</f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6">
        <v>1030153</v>
      </c>
      <c r="X29" s="6" t="s">
        <v>97</v>
      </c>
      <c r="Y29" s="9">
        <v>0</v>
      </c>
      <c r="Z29" s="8">
        <f t="shared" si="3"/>
        <v>0</v>
      </c>
    </row>
    <row r="30" spans="1:26" s="1" customFormat="1" ht="16.5" customHeight="1">
      <c r="A30" s="6">
        <v>1030154</v>
      </c>
      <c r="B30" s="6" t="s">
        <v>98</v>
      </c>
      <c r="C30" s="8">
        <f>'[1]L08'!C30</f>
        <v>0</v>
      </c>
      <c r="D30" s="9">
        <v>0</v>
      </c>
      <c r="E30" s="9">
        <v>0</v>
      </c>
      <c r="F30" s="10">
        <v>0</v>
      </c>
      <c r="G30" s="10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6">
        <v>2170403</v>
      </c>
      <c r="N30" s="6" t="s">
        <v>99</v>
      </c>
      <c r="O30" s="8">
        <f>'[1]L09'!C192</f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6">
        <v>1030154</v>
      </c>
      <c r="X30" s="6" t="s">
        <v>100</v>
      </c>
      <c r="Y30" s="9">
        <v>0</v>
      </c>
      <c r="Z30" s="8">
        <f t="shared" si="3"/>
        <v>0</v>
      </c>
    </row>
    <row r="31" spans="1:26" s="1" customFormat="1" ht="16.5" customHeight="1">
      <c r="A31" s="6">
        <v>1030180</v>
      </c>
      <c r="B31" s="6" t="s">
        <v>101</v>
      </c>
      <c r="C31" s="8">
        <f>'[1]L08'!C47</f>
        <v>0</v>
      </c>
      <c r="D31" s="9">
        <v>0</v>
      </c>
      <c r="E31" s="9">
        <v>0</v>
      </c>
      <c r="F31" s="10">
        <v>0</v>
      </c>
      <c r="G31" s="10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6">
        <v>22908</v>
      </c>
      <c r="N31" s="6" t="s">
        <v>102</v>
      </c>
      <c r="O31" s="8">
        <f>'[1]L09'!C198</f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6">
        <v>1030180</v>
      </c>
      <c r="X31" s="6" t="s">
        <v>103</v>
      </c>
      <c r="Y31" s="9">
        <v>0</v>
      </c>
      <c r="Z31" s="8">
        <f t="shared" si="3"/>
        <v>0</v>
      </c>
    </row>
    <row r="32" spans="1:26" s="1" customFormat="1" ht="16.5" customHeight="1">
      <c r="A32" s="6">
        <v>1030155</v>
      </c>
      <c r="B32" s="6" t="s">
        <v>104</v>
      </c>
      <c r="C32" s="8">
        <f>'[1]L08'!C31</f>
        <v>0</v>
      </c>
      <c r="D32" s="9">
        <v>674</v>
      </c>
      <c r="E32" s="9">
        <v>0</v>
      </c>
      <c r="F32" s="10">
        <v>0</v>
      </c>
      <c r="G32" s="10">
        <v>199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">
        <v>22960</v>
      </c>
      <c r="N32" s="6" t="s">
        <v>105</v>
      </c>
      <c r="O32" s="8">
        <f>'[1]L09'!C207</f>
        <v>866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6">
        <v>1030155</v>
      </c>
      <c r="X32" s="6" t="s">
        <v>106</v>
      </c>
      <c r="Y32" s="9">
        <v>0</v>
      </c>
      <c r="Z32" s="8">
        <f t="shared" si="3"/>
        <v>7</v>
      </c>
    </row>
    <row r="33" spans="1:26" s="1" customFormat="1" ht="16.5" customHeight="1">
      <c r="A33" s="6"/>
      <c r="B33" s="6" t="s">
        <v>107</v>
      </c>
      <c r="C33" s="8">
        <f>'[1]L08'!C55+'[1]L08'!C73</f>
        <v>0</v>
      </c>
      <c r="D33" s="9">
        <v>0</v>
      </c>
      <c r="E33" s="9">
        <v>0</v>
      </c>
      <c r="F33" s="10">
        <v>0</v>
      </c>
      <c r="G33" s="10">
        <v>111</v>
      </c>
      <c r="H33" s="9">
        <v>12</v>
      </c>
      <c r="I33" s="9">
        <v>0</v>
      </c>
      <c r="J33" s="9">
        <v>11600</v>
      </c>
      <c r="K33" s="9">
        <v>0</v>
      </c>
      <c r="L33" s="9">
        <v>0</v>
      </c>
      <c r="M33" s="6"/>
      <c r="N33" s="6" t="s">
        <v>108</v>
      </c>
      <c r="O33" s="8">
        <f>'[1]L09'!C194+'[1]L09'!C235+'[1]L09'!C236+'[1]L09'!C253+'[1]L09'!C254</f>
        <v>11723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6"/>
      <c r="X33" s="6" t="s">
        <v>109</v>
      </c>
      <c r="Y33" s="9">
        <v>0</v>
      </c>
      <c r="Z33" s="8">
        <f t="shared" si="3"/>
        <v>0</v>
      </c>
    </row>
    <row r="34" spans="1:26" s="1" customFormat="1" ht="15" customHeight="1">
      <c r="A34" s="11"/>
      <c r="B34" s="6" t="s">
        <v>110</v>
      </c>
      <c r="C34" s="9">
        <v>0</v>
      </c>
      <c r="D34" s="9">
        <v>12690</v>
      </c>
      <c r="E34" s="12"/>
      <c r="F34" s="12"/>
      <c r="G34" s="12"/>
      <c r="H34" s="12"/>
      <c r="I34" s="12"/>
      <c r="J34" s="12"/>
      <c r="K34" s="9">
        <v>0</v>
      </c>
      <c r="L34" s="12"/>
      <c r="M34" s="11"/>
      <c r="N34" s="6" t="s">
        <v>111</v>
      </c>
      <c r="O34" s="8">
        <f>'[1]L09'!C255</f>
        <v>12690</v>
      </c>
      <c r="P34" s="9">
        <v>0</v>
      </c>
      <c r="Q34" s="6"/>
      <c r="R34" s="9">
        <v>0</v>
      </c>
      <c r="S34" s="12"/>
      <c r="T34" s="6"/>
      <c r="U34" s="9">
        <v>0</v>
      </c>
      <c r="V34" s="12"/>
      <c r="W34" s="11"/>
      <c r="X34" s="6" t="s">
        <v>112</v>
      </c>
      <c r="Y34" s="12"/>
      <c r="Z34" s="8">
        <f>SUM(C34,D34,K34)-SUM(O34:P34,R34,U34)</f>
        <v>0</v>
      </c>
    </row>
    <row r="35" s="1" customFormat="1" ht="15" customHeight="1"/>
  </sheetData>
  <sheetProtection/>
  <mergeCells count="29"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