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<sst xmlns="http://schemas.openxmlformats.org/spreadsheetml/2006/main" count="522" uniqueCount="267">
  <si>
    <t xml:space="preserve">                   曾都区农村客运发展补助资金分配明细表（2024年度）</t>
  </si>
  <si>
    <t>序号</t>
  </si>
  <si>
    <t>车牌号码</t>
  </si>
  <si>
    <t>道路运输证字号</t>
  </si>
  <si>
    <t>业户名称</t>
  </si>
  <si>
    <t>座位</t>
  </si>
  <si>
    <t>燃料类型</t>
  </si>
  <si>
    <t>全年运营期限</t>
  </si>
  <si>
    <t>运营月数</t>
  </si>
  <si>
    <t>线路名称</t>
  </si>
  <si>
    <t>4G北斗服务费</t>
  </si>
  <si>
    <t>检测费</t>
  </si>
  <si>
    <t>农村客运标识</t>
  </si>
  <si>
    <t>承运人责任险</t>
  </si>
  <si>
    <t>更新补助</t>
  </si>
  <si>
    <t>亏损补助</t>
  </si>
  <si>
    <t>补贴金额合计</t>
  </si>
  <si>
    <t>月数</t>
  </si>
  <si>
    <t>座位数</t>
  </si>
  <si>
    <t>总座位数</t>
  </si>
  <si>
    <t>亏损补助总金额</t>
  </si>
  <si>
    <t>通宇</t>
  </si>
  <si>
    <t>鄂S37125</t>
  </si>
  <si>
    <t>随州421302100043</t>
  </si>
  <si>
    <t>湖北通宇运业有限公司</t>
  </si>
  <si>
    <t>柴油</t>
  </si>
  <si>
    <t>20240101-20241231</t>
  </si>
  <si>
    <t>12个月</t>
  </si>
  <si>
    <t>淅河-青龙店</t>
  </si>
  <si>
    <t>路路顺</t>
  </si>
  <si>
    <t>鄂SW1099</t>
  </si>
  <si>
    <t>随州421302100261</t>
  </si>
  <si>
    <t>20240101-20240716</t>
  </si>
  <si>
    <t>7个月</t>
  </si>
  <si>
    <t>淅河-大堰坡</t>
  </si>
  <si>
    <t>惠翔</t>
  </si>
  <si>
    <t>鄂SW1097</t>
  </si>
  <si>
    <t>随州421302100195</t>
  </si>
  <si>
    <t>昌顺</t>
  </si>
  <si>
    <t>鄂S35068</t>
  </si>
  <si>
    <t>随州421302100248</t>
  </si>
  <si>
    <t>黄冈</t>
  </si>
  <si>
    <t>鄂S218L1</t>
  </si>
  <si>
    <t>随州421302100193</t>
  </si>
  <si>
    <t>汽油</t>
  </si>
  <si>
    <t>20240101-20240417</t>
  </si>
  <si>
    <t>4个月</t>
  </si>
  <si>
    <t>路路发</t>
  </si>
  <si>
    <t>鄂S522A5</t>
  </si>
  <si>
    <t>随州421302100141</t>
  </si>
  <si>
    <t>随州路路顺运输有限公司</t>
  </si>
  <si>
    <t>淅河-兴建</t>
  </si>
  <si>
    <t>万东可</t>
  </si>
  <si>
    <t>鄂S527L7</t>
  </si>
  <si>
    <t>随州421302100242</t>
  </si>
  <si>
    <t>雄国</t>
  </si>
  <si>
    <t>鄂S628J7</t>
  </si>
  <si>
    <t>随州421302100118</t>
  </si>
  <si>
    <t>随州市曾都区惠祥农村客运有限公司</t>
  </si>
  <si>
    <t>永兴-洛阳</t>
  </si>
  <si>
    <t>智顺</t>
  </si>
  <si>
    <t>鄂S28370</t>
  </si>
  <si>
    <t>随州421302100119</t>
  </si>
  <si>
    <t>洛阳-府河</t>
  </si>
  <si>
    <t>朱大安</t>
  </si>
  <si>
    <t>鄂S676C2</t>
  </si>
  <si>
    <t>随州421302100120</t>
  </si>
  <si>
    <t>君子山-洛阳</t>
  </si>
  <si>
    <t>鄂S632A5</t>
  </si>
  <si>
    <t>随州421302100251</t>
  </si>
  <si>
    <t>揭家-洛阳</t>
  </si>
  <si>
    <t>鄂S901H5</t>
  </si>
  <si>
    <t>随州421302100216</t>
  </si>
  <si>
    <t>胡家河-洛阳</t>
  </si>
  <si>
    <t>鄂S798D2</t>
  </si>
  <si>
    <t>随州421302100167</t>
  </si>
  <si>
    <t>曹家冲-洛阳</t>
  </si>
  <si>
    <t>鄂S169F5</t>
  </si>
  <si>
    <t>随州421302100117</t>
  </si>
  <si>
    <t>鄂S298A9</t>
  </si>
  <si>
    <t>随州421302100146</t>
  </si>
  <si>
    <t>随州市昌顺汽车运输有限公司</t>
  </si>
  <si>
    <t>永兴村-向阳村</t>
  </si>
  <si>
    <t>鄂S107M5</t>
  </si>
  <si>
    <t>随州421302100247</t>
  </si>
  <si>
    <t>龚店-洛阳</t>
  </si>
  <si>
    <t>鄂SB2186</t>
  </si>
  <si>
    <t>随州421302100237</t>
  </si>
  <si>
    <t>随州市黄刚农村客运有限公司</t>
  </si>
  <si>
    <t>五四-府河</t>
  </si>
  <si>
    <t>鄂SBK158</t>
  </si>
  <si>
    <t>随州421302100210</t>
  </si>
  <si>
    <t>府河-紫金河</t>
  </si>
  <si>
    <t>鄂SBK097</t>
  </si>
  <si>
    <t>随州421302100220</t>
  </si>
  <si>
    <t>府河-朱家河</t>
  </si>
  <si>
    <t>鄂SB5R12</t>
  </si>
  <si>
    <t>随州421302100236</t>
  </si>
  <si>
    <t>府河-五四</t>
  </si>
  <si>
    <t>鄂SBZ381</t>
  </si>
  <si>
    <t>随州421302100001</t>
  </si>
  <si>
    <t>鄂S358E3</t>
  </si>
  <si>
    <t>随州421302100157</t>
  </si>
  <si>
    <t>随州市路路发客运有限公司</t>
  </si>
  <si>
    <t>20240101-20240927</t>
  </si>
  <si>
    <t>9个月</t>
  </si>
  <si>
    <t>淅河-魏岗</t>
  </si>
  <si>
    <t>鄂S021N9</t>
  </si>
  <si>
    <t>随州421302100159</t>
  </si>
  <si>
    <t>淅河-汪冲</t>
  </si>
  <si>
    <t>鄂SB6M63</t>
  </si>
  <si>
    <t>随州421302100204</t>
  </si>
  <si>
    <t>随州市万东客运有限公司</t>
  </si>
  <si>
    <t>20240101-20240131</t>
  </si>
  <si>
    <t>1个月</t>
  </si>
  <si>
    <t>兴隆-万店</t>
  </si>
  <si>
    <t>鄂SBD237</t>
  </si>
  <si>
    <t>随州421302100213</t>
  </si>
  <si>
    <t>新东-万店</t>
  </si>
  <si>
    <t>鄂SBG985</t>
  </si>
  <si>
    <t>随州421302100207</t>
  </si>
  <si>
    <t>鄂S278P6</t>
  </si>
  <si>
    <t>随州421302100154</t>
  </si>
  <si>
    <t>随州市雄国客运有限公司</t>
  </si>
  <si>
    <t>鄂S791P5</t>
  </si>
  <si>
    <t>随州421302100162</t>
  </si>
  <si>
    <t>随州市智顺运输有限公司</t>
  </si>
  <si>
    <t>淅河-虹桥村</t>
  </si>
  <si>
    <t>鄂S681N9</t>
  </si>
  <si>
    <t>随州421302100153</t>
  </si>
  <si>
    <t>淅河-二湾</t>
  </si>
  <si>
    <t>鄂SBV589</t>
  </si>
  <si>
    <t>随州421302100234</t>
  </si>
  <si>
    <t>随州市朱大安客运有限公司</t>
  </si>
  <si>
    <t>鄂SB80H5</t>
  </si>
  <si>
    <t>随州421302100212</t>
  </si>
  <si>
    <t>鄂SB0D81</t>
  </si>
  <si>
    <t>随州421302100211</t>
  </si>
  <si>
    <t>鄂SB8060</t>
  </si>
  <si>
    <t>随州421302100219</t>
  </si>
  <si>
    <t>鄂SB03E5</t>
  </si>
  <si>
    <t>随州421302100203</t>
  </si>
  <si>
    <t>府河-姚家寨</t>
  </si>
  <si>
    <t>鄂S352G0</t>
  </si>
  <si>
    <t>随州421302100233</t>
  </si>
  <si>
    <t>府河-徐家垱</t>
  </si>
  <si>
    <t>鄂S258E6</t>
  </si>
  <si>
    <t>随州421302100077</t>
  </si>
  <si>
    <t>府河-青筑城</t>
  </si>
  <si>
    <t>鄂SB06F9</t>
  </si>
  <si>
    <t>随州421302100202</t>
  </si>
  <si>
    <t>府河-孔家畈</t>
  </si>
  <si>
    <t>鄂SBM826</t>
  </si>
  <si>
    <t>随州421302100221</t>
  </si>
  <si>
    <t>府河-东方</t>
  </si>
  <si>
    <t>鄂SDE058</t>
  </si>
  <si>
    <t>客422900001554</t>
  </si>
  <si>
    <t>孙高云</t>
  </si>
  <si>
    <t>老孙家湾-塔儿湾</t>
  </si>
  <si>
    <t>鄂S36231</t>
  </si>
  <si>
    <t>随州421302100051</t>
  </si>
  <si>
    <t>汤坤</t>
  </si>
  <si>
    <t>府河-云潭</t>
  </si>
  <si>
    <t>鄂SDC929</t>
  </si>
  <si>
    <t>客422900001507</t>
  </si>
  <si>
    <t>王培森</t>
  </si>
  <si>
    <t>洛阳-黄金堂</t>
  </si>
  <si>
    <t>鄂SC8A38</t>
  </si>
  <si>
    <t>随州421302100057</t>
  </si>
  <si>
    <t>王文保</t>
  </si>
  <si>
    <t>鄂SCF383</t>
  </si>
  <si>
    <t>客422900001590</t>
  </si>
  <si>
    <t>徐正付</t>
  </si>
  <si>
    <t>鄂SCB880</t>
  </si>
  <si>
    <t>客422900000681</t>
  </si>
  <si>
    <t>杨光友</t>
  </si>
  <si>
    <t>谢店-何店</t>
  </si>
  <si>
    <t>鄂SDA335</t>
  </si>
  <si>
    <t>客422900001580</t>
  </si>
  <si>
    <t>杨学安</t>
  </si>
  <si>
    <t>府河-枣树坳</t>
  </si>
  <si>
    <t>鄂S33223</t>
  </si>
  <si>
    <t>随州421302100050</t>
  </si>
  <si>
    <t>杨有林</t>
  </si>
  <si>
    <t>府河-沙门铺</t>
  </si>
  <si>
    <t>鄂SCQ607</t>
  </si>
  <si>
    <t>随州421302100040</t>
  </si>
  <si>
    <t>叶玉刚</t>
  </si>
  <si>
    <t>鄂S32903</t>
  </si>
  <si>
    <t>随州421302100049</t>
  </si>
  <si>
    <t>余大国</t>
  </si>
  <si>
    <t>府河-钰山</t>
  </si>
  <si>
    <t>鄂SAE998</t>
  </si>
  <si>
    <t>客422900001587</t>
  </si>
  <si>
    <t>余明金</t>
  </si>
  <si>
    <t>鄂S25655</t>
  </si>
  <si>
    <t>随州421302100072</t>
  </si>
  <si>
    <t>陈卫华</t>
  </si>
  <si>
    <t>鄂S32311</t>
  </si>
  <si>
    <t>客422900001509</t>
  </si>
  <si>
    <t>车河-洛阳</t>
  </si>
  <si>
    <t>鄂SCS081</t>
  </si>
  <si>
    <t>客422900001522</t>
  </si>
  <si>
    <t>程子明</t>
  </si>
  <si>
    <t>府河-麦林岗</t>
  </si>
  <si>
    <t>鄂SDR672</t>
  </si>
  <si>
    <t>客422900001588</t>
  </si>
  <si>
    <t>黄庆发</t>
  </si>
  <si>
    <t>鄂SCS780</t>
  </si>
  <si>
    <t>客422900001552</t>
  </si>
  <si>
    <t>姜志存</t>
  </si>
  <si>
    <t>淅河-幸福</t>
  </si>
  <si>
    <t>鄂S13950</t>
  </si>
  <si>
    <t>客422900000680</t>
  </si>
  <si>
    <t>李永山</t>
  </si>
  <si>
    <t>20240101-20240330</t>
  </si>
  <si>
    <t>3个月</t>
  </si>
  <si>
    <t>八字岗-府河</t>
  </si>
  <si>
    <t>鄂SC9A90</t>
  </si>
  <si>
    <t>随州421302100059</t>
  </si>
  <si>
    <t>刘大森</t>
  </si>
  <si>
    <t>洛阳-小岭冲</t>
  </si>
  <si>
    <t>鄂SE6897</t>
  </si>
  <si>
    <t>随州421302100067</t>
  </si>
  <si>
    <t>20241015-20241231</t>
  </si>
  <si>
    <t>10个月</t>
  </si>
  <si>
    <t>20240101-20240807</t>
  </si>
  <si>
    <t>两仙山-淅河</t>
  </si>
  <si>
    <t>鄂S305N8</t>
  </si>
  <si>
    <t>随州421302100161</t>
  </si>
  <si>
    <t>20241001-20241231</t>
  </si>
  <si>
    <t>淅河-高庙</t>
  </si>
  <si>
    <t>20240101-20240930</t>
  </si>
  <si>
    <t>淅河-方台</t>
  </si>
  <si>
    <t>鄂S76632 原牌照</t>
  </si>
  <si>
    <t>客422900000667</t>
  </si>
  <si>
    <t>李汉忠</t>
  </si>
  <si>
    <t>20240101-20240501</t>
  </si>
  <si>
    <t>府河-银山坡</t>
  </si>
  <si>
    <t>鄂S370S3 更新</t>
  </si>
  <si>
    <t>随州421300100015</t>
  </si>
  <si>
    <t>20240501-20241231</t>
  </si>
  <si>
    <t>8个月</t>
  </si>
  <si>
    <t>鄂SS5448 原牌照</t>
  </si>
  <si>
    <t>随州421302100073</t>
  </si>
  <si>
    <t>谢生顺</t>
  </si>
  <si>
    <t>何店-贯庄</t>
  </si>
  <si>
    <t>鄂SBG599 更新</t>
  </si>
  <si>
    <t>随州421300100014</t>
  </si>
  <si>
    <t>鄂S365P6 原牌照</t>
  </si>
  <si>
    <t>随州421302100158</t>
  </si>
  <si>
    <t>20240101-20241001</t>
  </si>
  <si>
    <t>淅河-张咀</t>
  </si>
  <si>
    <t>鄂S765C1</t>
  </si>
  <si>
    <t>鄂S597N8 原牌照</t>
  </si>
  <si>
    <t>随州421302100160</t>
  </si>
  <si>
    <t>淅河-蒋寨村</t>
  </si>
  <si>
    <t>鄂SBG572</t>
  </si>
  <si>
    <t>鄂S089B3 原牌照</t>
  </si>
  <si>
    <t>随州421302100156</t>
  </si>
  <si>
    <t>鄂S763C6</t>
  </si>
  <si>
    <t>鄂SDK156 原牌照</t>
  </si>
  <si>
    <t>客422900001583</t>
  </si>
  <si>
    <t>秦顺芳</t>
  </si>
  <si>
    <t>鄂S106P6</t>
  </si>
  <si>
    <t>鄂SBR381更新</t>
  </si>
  <si>
    <t>随州421300100008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</si>
</sst>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\(0\)"/>
    <numFmt numFmtId="178" formatCode="0.00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2" borderId="0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 applyFill="1" applyBorder="1">
      <alignment vertical="center"/>
    </xf>
    <xf numFmtId="176" fontId="0" fillId="0" borderId="0" xfId="0" applyNumberFormat="1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78" fontId="0" fillId="0" borderId="0" xfId="0" applyNumberFormat="1" applyBorder="1">
      <alignment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3"/>
  <sheetViews>
    <sheetView tabSelected="1" zoomScale="75" zoomScaleNormal="75" zoomScaleSheetLayoutView="70" workbookViewId="0">
      <selection activeCell="E2" sqref="E2"/>
    </sheetView>
  </sheetViews>
  <sheetFormatPr defaultColWidth="8.88888888888889" defaultRowHeight="14.4"/>
  <cols>
    <col min="1" max="1" width="4.68518518518519" style="3" customWidth="1"/>
    <col min="2" max="2" width="11.4722222222222" style="3" customWidth="1"/>
    <col min="3" max="3" width="14.4351851851852" style="3" customWidth="1"/>
    <col min="4" max="4" width="18.3888888888889" style="3" customWidth="1"/>
    <col min="5" max="5" width="5.80555555555556" style="3" customWidth="1"/>
    <col min="6" max="6" width="5.69444444444444" style="3" customWidth="1"/>
    <col min="7" max="7" width="13.75" style="3" customWidth="1"/>
    <col min="8" max="8" width="9.44444444444444" style="3" customWidth="1"/>
    <col min="9" max="9" width="12.7777777777778" style="3" customWidth="1"/>
    <col min="10" max="10" width="7.91666666666667" style="3" customWidth="1"/>
    <col min="11" max="11" width="7.13888888888889" style="3" customWidth="1"/>
    <col min="12" max="12" width="7.22222222222222" style="3" customWidth="1"/>
    <col min="13" max="13" width="8.61111111111111" style="3" customWidth="1"/>
    <col min="14" max="14" width="6.81481481481481" style="3" customWidth="1"/>
    <col min="15" max="15" width="8.19444444444444" style="4" customWidth="1"/>
    <col min="16" max="16" width="14.8611111111111" style="5" customWidth="1"/>
    <col min="17" max="19" width="8.88888888888889" style="3"/>
    <col min="20" max="20" width="18.4444444444444" style="3" customWidth="1"/>
    <col min="21" max="21" width="12.8888888888889" style="3"/>
    <col min="22" max="22" width="13.5555555555556" style="3" customWidth="1"/>
    <col min="23" max="24" width="8.88888888888889" style="3"/>
    <col min="25" max="25" width="12.8888888888889" style="3"/>
    <col min="26" max="16384" width="8.88888888888889" style="3"/>
  </cols>
  <sheetData>
    <row r="1" ht="44" customHeight="1" spans="1:2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7"/>
      <c r="P1" s="18"/>
      <c r="Q1" s="7"/>
      <c r="R1" s="7"/>
      <c r="S1" s="7"/>
      <c r="T1" s="7"/>
      <c r="U1" s="7"/>
      <c r="V1" s="7"/>
      <c r="W1" s="7"/>
    </row>
    <row r="2" ht="38" customHeight="1" spans="1:2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9" t="s">
        <v>15</v>
      </c>
      <c r="P2" s="20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V2" s="30">
        <f>P3+P4+P5+P6+P7+P59</f>
        <v>116098.277665609</v>
      </c>
      <c r="W2" s="30"/>
      <c r="X2" s="3" t="s">
        <v>21</v>
      </c>
    </row>
    <row r="3" ht="36" customHeight="1" spans="1:24">
      <c r="A3" s="8">
        <v>1</v>
      </c>
      <c r="B3" s="8" t="s">
        <v>22</v>
      </c>
      <c r="C3" s="8" t="s">
        <v>23</v>
      </c>
      <c r="D3" s="8" t="s">
        <v>24</v>
      </c>
      <c r="E3" s="8">
        <v>19</v>
      </c>
      <c r="F3" s="8" t="s">
        <v>25</v>
      </c>
      <c r="G3" s="8" t="s">
        <v>26</v>
      </c>
      <c r="H3" s="8" t="s">
        <v>27</v>
      </c>
      <c r="I3" s="8" t="s">
        <v>28</v>
      </c>
      <c r="J3" s="8">
        <v>1200</v>
      </c>
      <c r="K3" s="8">
        <v>500</v>
      </c>
      <c r="L3" s="8">
        <v>100</v>
      </c>
      <c r="M3" s="8">
        <v>1900</v>
      </c>
      <c r="N3" s="8"/>
      <c r="O3" s="19">
        <f>U3*R3</f>
        <v>21626.7239688491</v>
      </c>
      <c r="P3" s="20">
        <f>SUM(J3:O3)</f>
        <v>25326.7239688491</v>
      </c>
      <c r="Q3" s="3">
        <v>12</v>
      </c>
      <c r="R3" s="3">
        <f>Q3*E3</f>
        <v>228</v>
      </c>
      <c r="S3" s="3">
        <v>6934</v>
      </c>
      <c r="T3" s="3">
        <v>657718</v>
      </c>
      <c r="U3" s="3">
        <f>T3/S3</f>
        <v>94.8540524949524</v>
      </c>
      <c r="V3" s="30">
        <f>P8+P9</f>
        <v>28364.9725987886</v>
      </c>
      <c r="W3" s="30"/>
      <c r="X3" s="3" t="s">
        <v>29</v>
      </c>
    </row>
    <row r="4" s="1" customFormat="1" ht="36" customHeight="1" spans="1:25">
      <c r="A4" s="9">
        <v>2</v>
      </c>
      <c r="B4" s="9" t="s">
        <v>30</v>
      </c>
      <c r="C4" s="9" t="s">
        <v>31</v>
      </c>
      <c r="D4" s="9" t="s">
        <v>24</v>
      </c>
      <c r="E4" s="9">
        <v>19</v>
      </c>
      <c r="F4" s="9" t="s">
        <v>25</v>
      </c>
      <c r="G4" s="9" t="s">
        <v>32</v>
      </c>
      <c r="H4" s="9" t="s">
        <v>33</v>
      </c>
      <c r="I4" s="9" t="s">
        <v>34</v>
      </c>
      <c r="J4" s="9">
        <v>700</v>
      </c>
      <c r="K4" s="9">
        <v>500</v>
      </c>
      <c r="L4" s="9">
        <v>100</v>
      </c>
      <c r="M4" s="21">
        <f>M3/Q3*Q4</f>
        <v>1108.33333333333</v>
      </c>
      <c r="N4" s="9"/>
      <c r="O4" s="19">
        <f t="shared" ref="O4:O35" si="0">U4*R4</f>
        <v>12615.5889818287</v>
      </c>
      <c r="P4" s="20">
        <f t="shared" ref="P4:P35" si="1">SUM(J4:O4)</f>
        <v>15023.922315162</v>
      </c>
      <c r="Q4" s="1">
        <v>7</v>
      </c>
      <c r="R4" s="3">
        <f>Q4*E4</f>
        <v>133</v>
      </c>
      <c r="S4" s="3">
        <v>6934</v>
      </c>
      <c r="T4" s="3">
        <v>657718</v>
      </c>
      <c r="U4" s="3">
        <f t="shared" ref="U4:U35" si="2">T4/S4</f>
        <v>94.8540524949524</v>
      </c>
      <c r="V4" s="30">
        <f>P10+P11+P12+P13+P14+P15+P16</f>
        <v>94324.4095760023</v>
      </c>
      <c r="W4" s="30"/>
      <c r="X4" s="3" t="s">
        <v>35</v>
      </c>
      <c r="Y4" s="3"/>
    </row>
    <row r="5" ht="36" customHeight="1" spans="1:24">
      <c r="A5" s="8">
        <v>3</v>
      </c>
      <c r="B5" s="8" t="s">
        <v>36</v>
      </c>
      <c r="C5" s="8" t="s">
        <v>37</v>
      </c>
      <c r="D5" s="8" t="s">
        <v>24</v>
      </c>
      <c r="E5" s="8">
        <v>19</v>
      </c>
      <c r="F5" s="8" t="s">
        <v>25</v>
      </c>
      <c r="G5" s="8" t="s">
        <v>26</v>
      </c>
      <c r="H5" s="8" t="s">
        <v>27</v>
      </c>
      <c r="I5" s="8" t="s">
        <v>34</v>
      </c>
      <c r="J5" s="8">
        <v>1200</v>
      </c>
      <c r="K5" s="8">
        <v>500</v>
      </c>
      <c r="L5" s="8">
        <v>100</v>
      </c>
      <c r="M5" s="8">
        <v>1900</v>
      </c>
      <c r="N5" s="8"/>
      <c r="O5" s="19">
        <f t="shared" si="0"/>
        <v>21626.7239688491</v>
      </c>
      <c r="P5" s="20">
        <f t="shared" si="1"/>
        <v>25326.7239688491</v>
      </c>
      <c r="Q5" s="3">
        <v>12</v>
      </c>
      <c r="R5" s="3">
        <f t="shared" ref="R4:R35" si="3">Q5*E5</f>
        <v>228</v>
      </c>
      <c r="S5" s="3">
        <v>6934</v>
      </c>
      <c r="T5" s="3">
        <v>657718</v>
      </c>
      <c r="U5" s="3">
        <f t="shared" si="2"/>
        <v>94.8540524949524</v>
      </c>
      <c r="V5" s="30">
        <f>P17+P18+P66</f>
        <v>58053.4479376983</v>
      </c>
      <c r="W5" s="30"/>
      <c r="X5" s="3" t="s">
        <v>38</v>
      </c>
    </row>
    <row r="6" ht="36" customHeight="1" spans="1:24">
      <c r="A6" s="8">
        <v>4</v>
      </c>
      <c r="B6" s="8" t="s">
        <v>39</v>
      </c>
      <c r="C6" s="8" t="s">
        <v>40</v>
      </c>
      <c r="D6" s="8" t="s">
        <v>24</v>
      </c>
      <c r="E6" s="8">
        <v>19</v>
      </c>
      <c r="F6" s="8" t="s">
        <v>25</v>
      </c>
      <c r="G6" s="8" t="s">
        <v>26</v>
      </c>
      <c r="H6" s="8" t="s">
        <v>27</v>
      </c>
      <c r="I6" s="8" t="s">
        <v>34</v>
      </c>
      <c r="J6" s="8">
        <v>1200</v>
      </c>
      <c r="K6" s="8">
        <v>500</v>
      </c>
      <c r="L6" s="8">
        <v>100</v>
      </c>
      <c r="M6" s="8">
        <v>1900</v>
      </c>
      <c r="N6" s="8"/>
      <c r="O6" s="19">
        <f t="shared" si="0"/>
        <v>21626.7239688491</v>
      </c>
      <c r="P6" s="20">
        <f t="shared" si="1"/>
        <v>25326.7239688491</v>
      </c>
      <c r="Q6" s="3">
        <v>12</v>
      </c>
      <c r="R6" s="3">
        <f t="shared" si="3"/>
        <v>228</v>
      </c>
      <c r="S6" s="3">
        <v>6934</v>
      </c>
      <c r="T6" s="3">
        <v>657718</v>
      </c>
      <c r="U6" s="3">
        <f t="shared" si="2"/>
        <v>94.8540524949524</v>
      </c>
      <c r="V6" s="30">
        <f>P19+P20+P21+P22+P23+P64+P75</f>
        <v>86112.4314969714</v>
      </c>
      <c r="W6" s="30"/>
      <c r="X6" s="3" t="s">
        <v>41</v>
      </c>
    </row>
    <row r="7" s="1" customFormat="1" ht="36" customHeight="1" spans="1:25">
      <c r="A7" s="9">
        <v>5</v>
      </c>
      <c r="B7" s="9" t="s">
        <v>42</v>
      </c>
      <c r="C7" s="9" t="s">
        <v>43</v>
      </c>
      <c r="D7" s="9" t="s">
        <v>24</v>
      </c>
      <c r="E7" s="9">
        <v>7</v>
      </c>
      <c r="F7" s="9" t="s">
        <v>44</v>
      </c>
      <c r="G7" s="9" t="s">
        <v>45</v>
      </c>
      <c r="H7" s="9" t="s">
        <v>46</v>
      </c>
      <c r="I7" s="9" t="s">
        <v>34</v>
      </c>
      <c r="J7" s="9">
        <v>400</v>
      </c>
      <c r="K7" s="9">
        <v>500</v>
      </c>
      <c r="L7" s="9">
        <v>100</v>
      </c>
      <c r="M7" s="21">
        <v>233</v>
      </c>
      <c r="N7" s="9"/>
      <c r="O7" s="19">
        <f t="shared" si="0"/>
        <v>2655.91346985867</v>
      </c>
      <c r="P7" s="20">
        <f t="shared" si="1"/>
        <v>3888.91346985867</v>
      </c>
      <c r="Q7" s="1">
        <v>4</v>
      </c>
      <c r="R7" s="3">
        <f t="shared" si="3"/>
        <v>28</v>
      </c>
      <c r="S7" s="3">
        <v>6934</v>
      </c>
      <c r="T7" s="3">
        <v>657718</v>
      </c>
      <c r="U7" s="3">
        <f t="shared" si="2"/>
        <v>94.8540524949524</v>
      </c>
      <c r="V7" s="30">
        <f>P24+P25+P67+P69+P71</f>
        <v>43718.7724257283</v>
      </c>
      <c r="W7" s="30"/>
      <c r="X7" s="3" t="s">
        <v>47</v>
      </c>
      <c r="Y7" s="3"/>
    </row>
    <row r="8" ht="36" customHeight="1" spans="1:24">
      <c r="A8" s="8">
        <v>6</v>
      </c>
      <c r="B8" s="8" t="s">
        <v>48</v>
      </c>
      <c r="C8" s="8" t="s">
        <v>49</v>
      </c>
      <c r="D8" s="8" t="s">
        <v>50</v>
      </c>
      <c r="E8" s="8">
        <v>13</v>
      </c>
      <c r="F8" s="8" t="s">
        <v>44</v>
      </c>
      <c r="G8" s="8" t="s">
        <v>26</v>
      </c>
      <c r="H8" s="8" t="s">
        <v>27</v>
      </c>
      <c r="I8" s="8" t="s">
        <v>51</v>
      </c>
      <c r="J8" s="8">
        <v>1200</v>
      </c>
      <c r="K8" s="8">
        <v>500</v>
      </c>
      <c r="L8" s="8">
        <v>100</v>
      </c>
      <c r="M8" s="8">
        <v>1300</v>
      </c>
      <c r="N8" s="8"/>
      <c r="O8" s="19">
        <f t="shared" si="0"/>
        <v>14797.2321892126</v>
      </c>
      <c r="P8" s="20">
        <f t="shared" si="1"/>
        <v>17897.2321892126</v>
      </c>
      <c r="Q8" s="3">
        <v>12</v>
      </c>
      <c r="R8" s="3">
        <f t="shared" si="3"/>
        <v>156</v>
      </c>
      <c r="S8" s="3">
        <v>6934</v>
      </c>
      <c r="T8" s="3">
        <v>657718</v>
      </c>
      <c r="U8" s="3">
        <f t="shared" si="2"/>
        <v>94.8540524949524</v>
      </c>
      <c r="V8" s="30">
        <f>P26+P27+P28</f>
        <v>24833.9564464955</v>
      </c>
      <c r="W8" s="30"/>
      <c r="X8" s="3" t="s">
        <v>52</v>
      </c>
    </row>
    <row r="9" ht="36" customHeight="1" spans="1:24">
      <c r="A9" s="8">
        <v>7</v>
      </c>
      <c r="B9" s="8" t="s">
        <v>53</v>
      </c>
      <c r="C9" s="8" t="s">
        <v>54</v>
      </c>
      <c r="D9" s="8" t="s">
        <v>50</v>
      </c>
      <c r="E9" s="8">
        <v>7</v>
      </c>
      <c r="F9" s="8" t="s">
        <v>44</v>
      </c>
      <c r="G9" s="8" t="s">
        <v>26</v>
      </c>
      <c r="H9" s="8" t="s">
        <v>27</v>
      </c>
      <c r="I9" s="8" t="s">
        <v>51</v>
      </c>
      <c r="J9" s="8">
        <v>1200</v>
      </c>
      <c r="K9" s="8">
        <v>500</v>
      </c>
      <c r="L9" s="8">
        <v>100</v>
      </c>
      <c r="M9" s="8">
        <v>700</v>
      </c>
      <c r="N9" s="8"/>
      <c r="O9" s="19">
        <f t="shared" si="0"/>
        <v>7967.740409576</v>
      </c>
      <c r="P9" s="20">
        <f t="shared" si="1"/>
        <v>10467.740409576</v>
      </c>
      <c r="Q9" s="3">
        <v>12</v>
      </c>
      <c r="R9" s="3">
        <f t="shared" si="3"/>
        <v>84</v>
      </c>
      <c r="S9" s="3">
        <v>6934</v>
      </c>
      <c r="T9" s="3">
        <v>657718</v>
      </c>
      <c r="U9" s="3">
        <f t="shared" si="2"/>
        <v>94.8540524949524</v>
      </c>
      <c r="V9" s="30">
        <v>11706</v>
      </c>
      <c r="W9" s="30"/>
      <c r="X9" s="3" t="s">
        <v>55</v>
      </c>
    </row>
    <row r="10" ht="36" customHeight="1" spans="1:24">
      <c r="A10" s="8">
        <v>8</v>
      </c>
      <c r="B10" s="8" t="s">
        <v>56</v>
      </c>
      <c r="C10" s="8" t="s">
        <v>57</v>
      </c>
      <c r="D10" s="8" t="s">
        <v>58</v>
      </c>
      <c r="E10" s="8">
        <v>9</v>
      </c>
      <c r="F10" s="8" t="s">
        <v>44</v>
      </c>
      <c r="G10" s="8" t="s">
        <v>26</v>
      </c>
      <c r="H10" s="8" t="s">
        <v>27</v>
      </c>
      <c r="I10" s="8" t="s">
        <v>59</v>
      </c>
      <c r="J10" s="8">
        <v>1200</v>
      </c>
      <c r="K10" s="8">
        <v>500</v>
      </c>
      <c r="L10" s="8">
        <v>100</v>
      </c>
      <c r="M10" s="8">
        <v>900</v>
      </c>
      <c r="N10" s="8"/>
      <c r="O10" s="19">
        <f t="shared" si="0"/>
        <v>10244.2376694549</v>
      </c>
      <c r="P10" s="20">
        <f t="shared" si="1"/>
        <v>12944.2376694549</v>
      </c>
      <c r="Q10" s="3">
        <v>12</v>
      </c>
      <c r="R10" s="3">
        <f t="shared" si="3"/>
        <v>108</v>
      </c>
      <c r="S10" s="3">
        <v>6934</v>
      </c>
      <c r="T10" s="3">
        <v>657718</v>
      </c>
      <c r="U10" s="3">
        <f t="shared" si="2"/>
        <v>94.8540524949524</v>
      </c>
      <c r="V10" s="30">
        <f>P30+P31+P61+P70+P72+P74+P68</f>
        <v>48623.9561580617</v>
      </c>
      <c r="W10" s="30"/>
      <c r="X10" s="3" t="s">
        <v>60</v>
      </c>
    </row>
    <row r="11" ht="36" customHeight="1" spans="1:24">
      <c r="A11" s="8">
        <v>9</v>
      </c>
      <c r="B11" s="10" t="s">
        <v>61</v>
      </c>
      <c r="C11" s="8" t="s">
        <v>62</v>
      </c>
      <c r="D11" s="8" t="s">
        <v>58</v>
      </c>
      <c r="E11" s="8">
        <v>18</v>
      </c>
      <c r="F11" s="8" t="s">
        <v>25</v>
      </c>
      <c r="G11" s="8" t="s">
        <v>26</v>
      </c>
      <c r="H11" s="10" t="s">
        <v>27</v>
      </c>
      <c r="I11" s="10" t="s">
        <v>63</v>
      </c>
      <c r="J11" s="8">
        <v>1200</v>
      </c>
      <c r="K11" s="8">
        <v>500</v>
      </c>
      <c r="L11" s="8">
        <v>100</v>
      </c>
      <c r="M11" s="8">
        <v>1800</v>
      </c>
      <c r="N11" s="8"/>
      <c r="O11" s="19">
        <f t="shared" si="0"/>
        <v>20488.4753389097</v>
      </c>
      <c r="P11" s="20">
        <f t="shared" si="1"/>
        <v>24088.4753389097</v>
      </c>
      <c r="Q11" s="3">
        <v>12</v>
      </c>
      <c r="R11" s="3">
        <f t="shared" si="3"/>
        <v>216</v>
      </c>
      <c r="S11" s="3">
        <v>6934</v>
      </c>
      <c r="T11" s="3">
        <v>657718</v>
      </c>
      <c r="U11" s="3">
        <f t="shared" si="2"/>
        <v>94.8540524949524</v>
      </c>
      <c r="V11" s="30">
        <f>P32+P33+P34+P35+P36+P37+P38+P39+P40</f>
        <v>101639.155465821</v>
      </c>
      <c r="W11" s="30"/>
      <c r="X11" s="3" t="s">
        <v>64</v>
      </c>
    </row>
    <row r="12" ht="36" customHeight="1" spans="1:23">
      <c r="A12" s="8">
        <v>10</v>
      </c>
      <c r="B12" s="10" t="s">
        <v>65</v>
      </c>
      <c r="C12" s="8" t="s">
        <v>66</v>
      </c>
      <c r="D12" s="8" t="s">
        <v>58</v>
      </c>
      <c r="E12" s="8">
        <v>7</v>
      </c>
      <c r="F12" s="8" t="s">
        <v>44</v>
      </c>
      <c r="G12" s="8" t="s">
        <v>26</v>
      </c>
      <c r="H12" s="10" t="s">
        <v>27</v>
      </c>
      <c r="I12" s="10" t="s">
        <v>67</v>
      </c>
      <c r="J12" s="8">
        <v>1200</v>
      </c>
      <c r="K12" s="8">
        <v>500</v>
      </c>
      <c r="L12" s="8">
        <v>100</v>
      </c>
      <c r="M12" s="8">
        <v>700</v>
      </c>
      <c r="N12" s="8"/>
      <c r="O12" s="19">
        <f t="shared" si="0"/>
        <v>7967.740409576</v>
      </c>
      <c r="P12" s="20">
        <f t="shared" si="1"/>
        <v>10467.740409576</v>
      </c>
      <c r="Q12" s="3">
        <v>12</v>
      </c>
      <c r="R12" s="3">
        <f t="shared" si="3"/>
        <v>84</v>
      </c>
      <c r="S12" s="3">
        <v>6934</v>
      </c>
      <c r="T12" s="3">
        <v>657718</v>
      </c>
      <c r="U12" s="3">
        <f t="shared" si="2"/>
        <v>94.8540524949524</v>
      </c>
      <c r="V12" s="30">
        <f>SUM(V2:V11)</f>
        <v>613475.379771176</v>
      </c>
      <c r="W12" s="30"/>
    </row>
    <row r="13" ht="36" customHeight="1" spans="1:21">
      <c r="A13" s="8">
        <v>11</v>
      </c>
      <c r="B13" s="10" t="s">
        <v>68</v>
      </c>
      <c r="C13" s="8" t="s">
        <v>69</v>
      </c>
      <c r="D13" s="8" t="s">
        <v>58</v>
      </c>
      <c r="E13" s="8">
        <v>7</v>
      </c>
      <c r="F13" s="8" t="s">
        <v>44</v>
      </c>
      <c r="G13" s="8" t="s">
        <v>26</v>
      </c>
      <c r="H13" s="10" t="s">
        <v>27</v>
      </c>
      <c r="I13" s="10" t="s">
        <v>70</v>
      </c>
      <c r="J13" s="8">
        <v>1200</v>
      </c>
      <c r="K13" s="8">
        <v>500</v>
      </c>
      <c r="L13" s="8">
        <v>100</v>
      </c>
      <c r="M13" s="8">
        <v>700</v>
      </c>
      <c r="N13" s="8"/>
      <c r="O13" s="19">
        <f t="shared" si="0"/>
        <v>7967.740409576</v>
      </c>
      <c r="P13" s="20">
        <f t="shared" si="1"/>
        <v>10467.740409576</v>
      </c>
      <c r="Q13" s="3">
        <v>12</v>
      </c>
      <c r="R13" s="3">
        <f t="shared" si="3"/>
        <v>84</v>
      </c>
      <c r="S13" s="3">
        <v>6934</v>
      </c>
      <c r="T13" s="3">
        <v>657718</v>
      </c>
      <c r="U13" s="3">
        <f t="shared" si="2"/>
        <v>94.8540524949524</v>
      </c>
    </row>
    <row r="14" ht="36" customHeight="1" spans="1:21">
      <c r="A14" s="8">
        <v>12</v>
      </c>
      <c r="B14" s="10" t="s">
        <v>71</v>
      </c>
      <c r="C14" s="8" t="s">
        <v>72</v>
      </c>
      <c r="D14" s="8" t="s">
        <v>58</v>
      </c>
      <c r="E14" s="8">
        <v>9</v>
      </c>
      <c r="F14" s="8" t="s">
        <v>44</v>
      </c>
      <c r="G14" s="8" t="s">
        <v>26</v>
      </c>
      <c r="H14" s="10" t="s">
        <v>27</v>
      </c>
      <c r="I14" s="8" t="s">
        <v>73</v>
      </c>
      <c r="J14" s="8">
        <v>1200</v>
      </c>
      <c r="K14" s="8">
        <v>500</v>
      </c>
      <c r="L14" s="8">
        <v>100</v>
      </c>
      <c r="M14" s="8">
        <v>900</v>
      </c>
      <c r="N14" s="8"/>
      <c r="O14" s="19">
        <f t="shared" si="0"/>
        <v>10244.2376694549</v>
      </c>
      <c r="P14" s="20">
        <f t="shared" si="1"/>
        <v>12944.2376694549</v>
      </c>
      <c r="Q14" s="3">
        <v>12</v>
      </c>
      <c r="R14" s="3">
        <f t="shared" si="3"/>
        <v>108</v>
      </c>
      <c r="S14" s="3">
        <v>6934</v>
      </c>
      <c r="T14" s="3">
        <v>657718</v>
      </c>
      <c r="U14" s="3">
        <f t="shared" si="2"/>
        <v>94.8540524949524</v>
      </c>
    </row>
    <row r="15" ht="36" customHeight="1" spans="1:21">
      <c r="A15" s="8">
        <v>13</v>
      </c>
      <c r="B15" s="10" t="s">
        <v>74</v>
      </c>
      <c r="C15" s="8" t="s">
        <v>75</v>
      </c>
      <c r="D15" s="8" t="s">
        <v>58</v>
      </c>
      <c r="E15" s="8">
        <v>7</v>
      </c>
      <c r="F15" s="8" t="s">
        <v>44</v>
      </c>
      <c r="G15" s="8" t="s">
        <v>26</v>
      </c>
      <c r="H15" s="10" t="s">
        <v>27</v>
      </c>
      <c r="I15" s="10" t="s">
        <v>76</v>
      </c>
      <c r="J15" s="8">
        <v>1200</v>
      </c>
      <c r="K15" s="8">
        <v>500</v>
      </c>
      <c r="L15" s="8">
        <v>100</v>
      </c>
      <c r="M15" s="8">
        <v>700</v>
      </c>
      <c r="N15" s="8"/>
      <c r="O15" s="19">
        <f t="shared" si="0"/>
        <v>7967.740409576</v>
      </c>
      <c r="P15" s="20">
        <f t="shared" si="1"/>
        <v>10467.740409576</v>
      </c>
      <c r="Q15" s="3">
        <v>12</v>
      </c>
      <c r="R15" s="3">
        <f t="shared" si="3"/>
        <v>84</v>
      </c>
      <c r="S15" s="3">
        <v>6934</v>
      </c>
      <c r="T15" s="3">
        <v>657718</v>
      </c>
      <c r="U15" s="3">
        <f t="shared" si="2"/>
        <v>94.8540524949524</v>
      </c>
    </row>
    <row r="16" ht="36" customHeight="1" spans="1:21">
      <c r="A16" s="8">
        <v>14</v>
      </c>
      <c r="B16" s="10" t="s">
        <v>77</v>
      </c>
      <c r="C16" s="8" t="s">
        <v>78</v>
      </c>
      <c r="D16" s="8" t="s">
        <v>58</v>
      </c>
      <c r="E16" s="8">
        <v>9</v>
      </c>
      <c r="F16" s="8" t="s">
        <v>44</v>
      </c>
      <c r="G16" s="8" t="s">
        <v>26</v>
      </c>
      <c r="H16" s="10" t="s">
        <v>27</v>
      </c>
      <c r="I16" s="8" t="s">
        <v>76</v>
      </c>
      <c r="J16" s="8">
        <v>1200</v>
      </c>
      <c r="K16" s="8">
        <v>500</v>
      </c>
      <c r="L16" s="8">
        <v>100</v>
      </c>
      <c r="M16" s="8">
        <v>900</v>
      </c>
      <c r="N16" s="8"/>
      <c r="O16" s="19">
        <f t="shared" si="0"/>
        <v>10244.2376694549</v>
      </c>
      <c r="P16" s="20">
        <f t="shared" si="1"/>
        <v>12944.2376694549</v>
      </c>
      <c r="Q16" s="3">
        <v>12</v>
      </c>
      <c r="R16" s="3">
        <f t="shared" si="3"/>
        <v>108</v>
      </c>
      <c r="S16" s="3">
        <v>6934</v>
      </c>
      <c r="T16" s="3">
        <v>657718</v>
      </c>
      <c r="U16" s="3">
        <f t="shared" si="2"/>
        <v>94.8540524949524</v>
      </c>
    </row>
    <row r="17" ht="36" customHeight="1" spans="1:21">
      <c r="A17" s="11">
        <v>15</v>
      </c>
      <c r="B17" s="11" t="s">
        <v>79</v>
      </c>
      <c r="C17" s="11" t="s">
        <v>80</v>
      </c>
      <c r="D17" s="11" t="s">
        <v>81</v>
      </c>
      <c r="E17" s="11">
        <v>25</v>
      </c>
      <c r="F17" s="11" t="s">
        <v>25</v>
      </c>
      <c r="G17" s="11" t="s">
        <v>26</v>
      </c>
      <c r="H17" s="11" t="s">
        <v>27</v>
      </c>
      <c r="I17" s="11" t="s">
        <v>82</v>
      </c>
      <c r="J17" s="11">
        <v>1200</v>
      </c>
      <c r="K17" s="11">
        <v>500</v>
      </c>
      <c r="L17" s="11">
        <v>100</v>
      </c>
      <c r="M17" s="11">
        <v>2500</v>
      </c>
      <c r="N17" s="11"/>
      <c r="O17" s="19">
        <f t="shared" si="0"/>
        <v>28456.2157484857</v>
      </c>
      <c r="P17" s="20">
        <f t="shared" si="1"/>
        <v>32756.2157484857</v>
      </c>
      <c r="Q17" s="3">
        <v>12</v>
      </c>
      <c r="R17" s="3">
        <f t="shared" si="3"/>
        <v>300</v>
      </c>
      <c r="S17" s="3">
        <v>6934</v>
      </c>
      <c r="T17" s="3">
        <v>657718</v>
      </c>
      <c r="U17" s="3">
        <f t="shared" si="2"/>
        <v>94.8540524949524</v>
      </c>
    </row>
    <row r="18" ht="36" customHeight="1" spans="1:21">
      <c r="A18" s="8">
        <v>16</v>
      </c>
      <c r="B18" s="10" t="s">
        <v>83</v>
      </c>
      <c r="C18" s="8" t="s">
        <v>84</v>
      </c>
      <c r="D18" s="8" t="s">
        <v>81</v>
      </c>
      <c r="E18" s="8">
        <v>7</v>
      </c>
      <c r="F18" s="8" t="s">
        <v>44</v>
      </c>
      <c r="G18" s="10" t="s">
        <v>26</v>
      </c>
      <c r="H18" s="10" t="s">
        <v>27</v>
      </c>
      <c r="I18" s="10" t="s">
        <v>85</v>
      </c>
      <c r="J18" s="8">
        <v>1200</v>
      </c>
      <c r="K18" s="8">
        <v>500</v>
      </c>
      <c r="L18" s="8">
        <v>100</v>
      </c>
      <c r="M18" s="8">
        <v>700</v>
      </c>
      <c r="N18" s="8"/>
      <c r="O18" s="19">
        <f t="shared" si="0"/>
        <v>7967.740409576</v>
      </c>
      <c r="P18" s="20">
        <f t="shared" si="1"/>
        <v>10467.740409576</v>
      </c>
      <c r="Q18" s="3">
        <v>12</v>
      </c>
      <c r="R18" s="3">
        <f t="shared" si="3"/>
        <v>84</v>
      </c>
      <c r="S18" s="3">
        <v>6934</v>
      </c>
      <c r="T18" s="3">
        <v>657718</v>
      </c>
      <c r="U18" s="3">
        <f t="shared" si="2"/>
        <v>94.8540524949524</v>
      </c>
    </row>
    <row r="19" ht="36" customHeight="1" spans="1:21">
      <c r="A19" s="8">
        <v>17</v>
      </c>
      <c r="B19" s="10" t="s">
        <v>86</v>
      </c>
      <c r="C19" s="8" t="s">
        <v>87</v>
      </c>
      <c r="D19" s="8" t="s">
        <v>88</v>
      </c>
      <c r="E19" s="8">
        <v>7</v>
      </c>
      <c r="F19" s="8" t="s">
        <v>44</v>
      </c>
      <c r="G19" s="10" t="s">
        <v>26</v>
      </c>
      <c r="H19" s="10" t="s">
        <v>27</v>
      </c>
      <c r="I19" s="10" t="s">
        <v>89</v>
      </c>
      <c r="J19" s="8">
        <v>1200</v>
      </c>
      <c r="K19" s="8">
        <v>500</v>
      </c>
      <c r="L19" s="8">
        <v>100</v>
      </c>
      <c r="M19" s="8">
        <v>700</v>
      </c>
      <c r="N19" s="8"/>
      <c r="O19" s="19">
        <f t="shared" si="0"/>
        <v>7967.740409576</v>
      </c>
      <c r="P19" s="20">
        <f t="shared" si="1"/>
        <v>10467.740409576</v>
      </c>
      <c r="Q19" s="3">
        <v>12</v>
      </c>
      <c r="R19" s="3">
        <f t="shared" si="3"/>
        <v>84</v>
      </c>
      <c r="S19" s="3">
        <v>6934</v>
      </c>
      <c r="T19" s="3">
        <v>657718</v>
      </c>
      <c r="U19" s="3">
        <f t="shared" si="2"/>
        <v>94.8540524949524</v>
      </c>
    </row>
    <row r="20" ht="36" customHeight="1" spans="1:21">
      <c r="A20" s="8">
        <v>18</v>
      </c>
      <c r="B20" s="10" t="s">
        <v>90</v>
      </c>
      <c r="C20" s="8" t="s">
        <v>91</v>
      </c>
      <c r="D20" s="8" t="s">
        <v>88</v>
      </c>
      <c r="E20" s="8">
        <v>7</v>
      </c>
      <c r="F20" s="8" t="s">
        <v>44</v>
      </c>
      <c r="G20" s="10" t="s">
        <v>26</v>
      </c>
      <c r="H20" s="10" t="s">
        <v>27</v>
      </c>
      <c r="I20" s="10" t="s">
        <v>92</v>
      </c>
      <c r="J20" s="8">
        <v>1200</v>
      </c>
      <c r="K20" s="8">
        <v>500</v>
      </c>
      <c r="L20" s="8">
        <v>100</v>
      </c>
      <c r="M20" s="8">
        <v>700</v>
      </c>
      <c r="N20" s="8"/>
      <c r="O20" s="19">
        <f t="shared" si="0"/>
        <v>7967.740409576</v>
      </c>
      <c r="P20" s="20">
        <f t="shared" si="1"/>
        <v>10467.740409576</v>
      </c>
      <c r="Q20" s="3">
        <v>12</v>
      </c>
      <c r="R20" s="3">
        <f t="shared" si="3"/>
        <v>84</v>
      </c>
      <c r="S20" s="3">
        <v>6934</v>
      </c>
      <c r="T20" s="3">
        <v>657718</v>
      </c>
      <c r="U20" s="3">
        <f t="shared" si="2"/>
        <v>94.8540524949524</v>
      </c>
    </row>
    <row r="21" ht="36" customHeight="1" spans="1:21">
      <c r="A21" s="8">
        <v>19</v>
      </c>
      <c r="B21" s="10" t="s">
        <v>93</v>
      </c>
      <c r="C21" s="8" t="s">
        <v>94</v>
      </c>
      <c r="D21" s="8" t="s">
        <v>88</v>
      </c>
      <c r="E21" s="8">
        <v>7</v>
      </c>
      <c r="F21" s="8" t="s">
        <v>44</v>
      </c>
      <c r="G21" s="10" t="s">
        <v>26</v>
      </c>
      <c r="H21" s="10" t="s">
        <v>27</v>
      </c>
      <c r="I21" s="10" t="s">
        <v>95</v>
      </c>
      <c r="J21" s="8">
        <v>1200</v>
      </c>
      <c r="K21" s="8">
        <v>500</v>
      </c>
      <c r="L21" s="8">
        <v>100</v>
      </c>
      <c r="M21" s="8">
        <v>700</v>
      </c>
      <c r="N21" s="8"/>
      <c r="O21" s="19">
        <f t="shared" si="0"/>
        <v>7967.740409576</v>
      </c>
      <c r="P21" s="20">
        <f t="shared" si="1"/>
        <v>10467.740409576</v>
      </c>
      <c r="Q21" s="3">
        <v>12</v>
      </c>
      <c r="R21" s="3">
        <f t="shared" si="3"/>
        <v>84</v>
      </c>
      <c r="S21" s="3">
        <v>6934</v>
      </c>
      <c r="T21" s="3">
        <v>657718</v>
      </c>
      <c r="U21" s="3">
        <f t="shared" si="2"/>
        <v>94.8540524949524</v>
      </c>
    </row>
    <row r="22" ht="36" customHeight="1" spans="1:21">
      <c r="A22" s="8">
        <v>20</v>
      </c>
      <c r="B22" s="10" t="s">
        <v>96</v>
      </c>
      <c r="C22" s="8" t="s">
        <v>97</v>
      </c>
      <c r="D22" s="8" t="s">
        <v>88</v>
      </c>
      <c r="E22" s="8">
        <v>7</v>
      </c>
      <c r="F22" s="8" t="s">
        <v>44</v>
      </c>
      <c r="G22" s="10" t="s">
        <v>26</v>
      </c>
      <c r="H22" s="10" t="s">
        <v>27</v>
      </c>
      <c r="I22" s="10" t="s">
        <v>98</v>
      </c>
      <c r="J22" s="8">
        <v>1200</v>
      </c>
      <c r="K22" s="8">
        <v>500</v>
      </c>
      <c r="L22" s="8">
        <v>100</v>
      </c>
      <c r="M22" s="8">
        <v>700</v>
      </c>
      <c r="N22" s="8"/>
      <c r="O22" s="19">
        <f t="shared" si="0"/>
        <v>7967.740409576</v>
      </c>
      <c r="P22" s="20">
        <f t="shared" si="1"/>
        <v>10467.740409576</v>
      </c>
      <c r="Q22" s="3">
        <v>12</v>
      </c>
      <c r="R22" s="3">
        <f t="shared" si="3"/>
        <v>84</v>
      </c>
      <c r="S22" s="3">
        <v>6934</v>
      </c>
      <c r="T22" s="3">
        <v>657718</v>
      </c>
      <c r="U22" s="3">
        <f t="shared" si="2"/>
        <v>94.8540524949524</v>
      </c>
    </row>
    <row r="23" ht="36" customHeight="1" spans="1:21">
      <c r="A23" s="8">
        <v>21</v>
      </c>
      <c r="B23" s="10" t="s">
        <v>99</v>
      </c>
      <c r="C23" s="8" t="s">
        <v>100</v>
      </c>
      <c r="D23" s="8" t="s">
        <v>88</v>
      </c>
      <c r="E23" s="8">
        <v>7</v>
      </c>
      <c r="F23" s="8" t="s">
        <v>44</v>
      </c>
      <c r="G23" s="10" t="s">
        <v>26</v>
      </c>
      <c r="H23" s="10" t="s">
        <v>27</v>
      </c>
      <c r="I23" s="10" t="s">
        <v>98</v>
      </c>
      <c r="J23" s="8">
        <v>1200</v>
      </c>
      <c r="K23" s="8">
        <v>500</v>
      </c>
      <c r="L23" s="8">
        <v>100</v>
      </c>
      <c r="M23" s="8">
        <v>700</v>
      </c>
      <c r="N23" s="8"/>
      <c r="O23" s="19">
        <f t="shared" si="0"/>
        <v>7967.740409576</v>
      </c>
      <c r="P23" s="20">
        <f t="shared" si="1"/>
        <v>10467.740409576</v>
      </c>
      <c r="Q23" s="3">
        <v>12</v>
      </c>
      <c r="R23" s="3">
        <f t="shared" si="3"/>
        <v>84</v>
      </c>
      <c r="S23" s="3">
        <v>6934</v>
      </c>
      <c r="T23" s="3">
        <v>657718</v>
      </c>
      <c r="U23" s="3">
        <f t="shared" si="2"/>
        <v>94.8540524949524</v>
      </c>
    </row>
    <row r="24" s="1" customFormat="1" ht="36" customHeight="1" spans="1:25">
      <c r="A24" s="9">
        <v>22</v>
      </c>
      <c r="B24" s="9" t="s">
        <v>101</v>
      </c>
      <c r="C24" s="9" t="s">
        <v>102</v>
      </c>
      <c r="D24" s="9" t="s">
        <v>103</v>
      </c>
      <c r="E24" s="9">
        <v>8</v>
      </c>
      <c r="F24" s="9" t="s">
        <v>44</v>
      </c>
      <c r="G24" s="9" t="s">
        <v>104</v>
      </c>
      <c r="H24" s="9" t="s">
        <v>105</v>
      </c>
      <c r="I24" s="9" t="s">
        <v>106</v>
      </c>
      <c r="J24" s="9">
        <v>900</v>
      </c>
      <c r="K24" s="9">
        <v>500</v>
      </c>
      <c r="L24" s="9">
        <v>100</v>
      </c>
      <c r="M24" s="9">
        <v>600</v>
      </c>
      <c r="N24" s="9"/>
      <c r="O24" s="19">
        <f t="shared" si="0"/>
        <v>6829.49177963657</v>
      </c>
      <c r="P24" s="20">
        <f t="shared" si="1"/>
        <v>8929.49177963657</v>
      </c>
      <c r="Q24" s="1">
        <v>9</v>
      </c>
      <c r="R24" s="3">
        <f t="shared" si="3"/>
        <v>72</v>
      </c>
      <c r="S24" s="3">
        <v>6934</v>
      </c>
      <c r="T24" s="3">
        <v>657718</v>
      </c>
      <c r="U24" s="3">
        <f t="shared" si="2"/>
        <v>94.8540524949524</v>
      </c>
      <c r="W24" s="3"/>
      <c r="X24" s="3"/>
      <c r="Y24" s="3"/>
    </row>
    <row r="25" s="1" customFormat="1" ht="36" customHeight="1" spans="1:25">
      <c r="A25" s="9">
        <v>23</v>
      </c>
      <c r="B25" s="9" t="s">
        <v>107</v>
      </c>
      <c r="C25" s="9" t="s">
        <v>108</v>
      </c>
      <c r="D25" s="9" t="s">
        <v>103</v>
      </c>
      <c r="E25" s="9">
        <v>8</v>
      </c>
      <c r="F25" s="9" t="s">
        <v>44</v>
      </c>
      <c r="G25" s="9" t="s">
        <v>104</v>
      </c>
      <c r="H25" s="9" t="s">
        <v>105</v>
      </c>
      <c r="I25" s="9" t="s">
        <v>109</v>
      </c>
      <c r="J25" s="9">
        <v>900</v>
      </c>
      <c r="K25" s="9">
        <v>500</v>
      </c>
      <c r="L25" s="9">
        <v>100</v>
      </c>
      <c r="M25" s="9">
        <v>600</v>
      </c>
      <c r="N25" s="9"/>
      <c r="O25" s="19">
        <f t="shared" si="0"/>
        <v>6829.49177963657</v>
      </c>
      <c r="P25" s="20">
        <f t="shared" si="1"/>
        <v>8929.49177963657</v>
      </c>
      <c r="Q25" s="1">
        <v>9</v>
      </c>
      <c r="R25" s="3">
        <f t="shared" si="3"/>
        <v>72</v>
      </c>
      <c r="S25" s="3">
        <v>6934</v>
      </c>
      <c r="T25" s="3">
        <v>657718</v>
      </c>
      <c r="U25" s="3">
        <f t="shared" si="2"/>
        <v>94.8540524949524</v>
      </c>
      <c r="W25" s="3"/>
      <c r="X25" s="3"/>
      <c r="Y25" s="3"/>
    </row>
    <row r="26" s="2" customFormat="1" ht="36" customHeight="1" spans="1:25">
      <c r="A26" s="12">
        <v>24</v>
      </c>
      <c r="B26" s="12" t="s">
        <v>110</v>
      </c>
      <c r="C26" s="12" t="s">
        <v>111</v>
      </c>
      <c r="D26" s="12" t="s">
        <v>112</v>
      </c>
      <c r="E26" s="12">
        <v>7</v>
      </c>
      <c r="F26" s="12" t="s">
        <v>44</v>
      </c>
      <c r="G26" s="12" t="s">
        <v>113</v>
      </c>
      <c r="H26" s="12" t="s">
        <v>114</v>
      </c>
      <c r="I26" s="12" t="s">
        <v>115</v>
      </c>
      <c r="J26" s="12">
        <v>100</v>
      </c>
      <c r="K26" s="12">
        <v>500</v>
      </c>
      <c r="L26" s="12">
        <v>100</v>
      </c>
      <c r="M26" s="22">
        <v>58</v>
      </c>
      <c r="N26" s="12"/>
      <c r="O26" s="23">
        <f t="shared" si="0"/>
        <v>663.978367464667</v>
      </c>
      <c r="P26" s="20">
        <f t="shared" si="1"/>
        <v>1421.97836746467</v>
      </c>
      <c r="Q26" s="2">
        <v>1</v>
      </c>
      <c r="R26" s="3">
        <f t="shared" si="3"/>
        <v>7</v>
      </c>
      <c r="S26" s="3">
        <v>6934</v>
      </c>
      <c r="T26" s="3">
        <v>657718</v>
      </c>
      <c r="U26" s="3">
        <f t="shared" si="2"/>
        <v>94.8540524949524</v>
      </c>
      <c r="W26" s="3"/>
      <c r="X26" s="3"/>
      <c r="Y26" s="3"/>
    </row>
    <row r="27" ht="36" customHeight="1" spans="1:21">
      <c r="A27" s="8">
        <v>25</v>
      </c>
      <c r="B27" s="10" t="s">
        <v>116</v>
      </c>
      <c r="C27" s="8" t="s">
        <v>117</v>
      </c>
      <c r="D27" s="8" t="s">
        <v>112</v>
      </c>
      <c r="E27" s="8">
        <v>7</v>
      </c>
      <c r="F27" s="8" t="s">
        <v>44</v>
      </c>
      <c r="G27" s="10" t="s">
        <v>26</v>
      </c>
      <c r="H27" s="10" t="s">
        <v>27</v>
      </c>
      <c r="I27" s="10" t="s">
        <v>118</v>
      </c>
      <c r="J27" s="8">
        <v>1200</v>
      </c>
      <c r="K27" s="8">
        <v>500</v>
      </c>
      <c r="L27" s="8">
        <v>100</v>
      </c>
      <c r="M27" s="8">
        <v>700</v>
      </c>
      <c r="N27" s="8"/>
      <c r="O27" s="19">
        <f t="shared" si="0"/>
        <v>7967.740409576</v>
      </c>
      <c r="P27" s="20">
        <f t="shared" si="1"/>
        <v>10467.740409576</v>
      </c>
      <c r="Q27" s="3">
        <v>12</v>
      </c>
      <c r="R27" s="3">
        <f t="shared" si="3"/>
        <v>84</v>
      </c>
      <c r="S27" s="3">
        <v>6934</v>
      </c>
      <c r="T27" s="3">
        <v>657718</v>
      </c>
      <c r="U27" s="3">
        <f t="shared" si="2"/>
        <v>94.8540524949524</v>
      </c>
    </row>
    <row r="28" ht="36" customHeight="1" spans="1:21">
      <c r="A28" s="8">
        <v>26</v>
      </c>
      <c r="B28" s="10" t="s">
        <v>119</v>
      </c>
      <c r="C28" s="8" t="s">
        <v>120</v>
      </c>
      <c r="D28" s="8" t="s">
        <v>112</v>
      </c>
      <c r="E28" s="8">
        <v>9</v>
      </c>
      <c r="F28" s="8" t="s">
        <v>44</v>
      </c>
      <c r="G28" s="8" t="s">
        <v>26</v>
      </c>
      <c r="H28" s="10" t="s">
        <v>27</v>
      </c>
      <c r="I28" s="10" t="s">
        <v>118</v>
      </c>
      <c r="J28" s="8">
        <v>1200</v>
      </c>
      <c r="K28" s="8">
        <v>500</v>
      </c>
      <c r="L28" s="8">
        <v>100</v>
      </c>
      <c r="M28" s="8">
        <v>900</v>
      </c>
      <c r="N28" s="8"/>
      <c r="O28" s="19">
        <f t="shared" si="0"/>
        <v>10244.2376694549</v>
      </c>
      <c r="P28" s="20">
        <f t="shared" si="1"/>
        <v>12944.2376694549</v>
      </c>
      <c r="Q28" s="3">
        <v>12</v>
      </c>
      <c r="R28" s="3">
        <f t="shared" si="3"/>
        <v>108</v>
      </c>
      <c r="S28" s="3">
        <v>6934</v>
      </c>
      <c r="T28" s="3">
        <v>657718</v>
      </c>
      <c r="U28" s="3">
        <f t="shared" si="2"/>
        <v>94.8540524949524</v>
      </c>
    </row>
    <row r="29" ht="36" customHeight="1" spans="1:21">
      <c r="A29" s="8">
        <v>27</v>
      </c>
      <c r="B29" s="10" t="s">
        <v>121</v>
      </c>
      <c r="C29" s="8" t="s">
        <v>122</v>
      </c>
      <c r="D29" s="8" t="s">
        <v>123</v>
      </c>
      <c r="E29" s="8">
        <v>8</v>
      </c>
      <c r="F29" s="8" t="s">
        <v>44</v>
      </c>
      <c r="G29" s="10" t="s">
        <v>26</v>
      </c>
      <c r="H29" s="10" t="s">
        <v>27</v>
      </c>
      <c r="I29" s="10" t="s">
        <v>51</v>
      </c>
      <c r="J29" s="8">
        <v>1200</v>
      </c>
      <c r="K29" s="8">
        <v>500</v>
      </c>
      <c r="L29" s="8">
        <v>100</v>
      </c>
      <c r="M29" s="8">
        <v>800</v>
      </c>
      <c r="N29" s="8"/>
      <c r="O29" s="19">
        <f t="shared" si="0"/>
        <v>9105.98903951543</v>
      </c>
      <c r="P29" s="20">
        <f t="shared" si="1"/>
        <v>11705.9890395154</v>
      </c>
      <c r="Q29" s="3">
        <v>12</v>
      </c>
      <c r="R29" s="3">
        <f t="shared" si="3"/>
        <v>96</v>
      </c>
      <c r="S29" s="3">
        <v>6934</v>
      </c>
      <c r="T29" s="3">
        <v>657718</v>
      </c>
      <c r="U29" s="3">
        <f t="shared" si="2"/>
        <v>94.8540524949524</v>
      </c>
    </row>
    <row r="30" ht="36" customHeight="1" spans="1:21">
      <c r="A30" s="8">
        <v>28</v>
      </c>
      <c r="B30" s="10" t="s">
        <v>124</v>
      </c>
      <c r="C30" s="8" t="s">
        <v>125</v>
      </c>
      <c r="D30" s="8" t="s">
        <v>126</v>
      </c>
      <c r="E30" s="8">
        <v>8</v>
      </c>
      <c r="F30" s="8" t="s">
        <v>44</v>
      </c>
      <c r="G30" s="10" t="s">
        <v>26</v>
      </c>
      <c r="H30" s="10" t="s">
        <v>27</v>
      </c>
      <c r="I30" s="10" t="s">
        <v>127</v>
      </c>
      <c r="J30" s="8">
        <v>1200</v>
      </c>
      <c r="K30" s="8">
        <v>500</v>
      </c>
      <c r="L30" s="8">
        <v>100</v>
      </c>
      <c r="M30" s="8">
        <v>800</v>
      </c>
      <c r="N30" s="8"/>
      <c r="O30" s="19">
        <f t="shared" si="0"/>
        <v>9105.98903951543</v>
      </c>
      <c r="P30" s="20">
        <f t="shared" si="1"/>
        <v>11705.9890395154</v>
      </c>
      <c r="Q30" s="3">
        <v>12</v>
      </c>
      <c r="R30" s="3">
        <f t="shared" si="3"/>
        <v>96</v>
      </c>
      <c r="S30" s="3">
        <v>6934</v>
      </c>
      <c r="T30" s="3">
        <v>657718</v>
      </c>
      <c r="U30" s="3">
        <f t="shared" si="2"/>
        <v>94.8540524949524</v>
      </c>
    </row>
    <row r="31" ht="36" customHeight="1" spans="1:21">
      <c r="A31" s="8">
        <v>29</v>
      </c>
      <c r="B31" s="10" t="s">
        <v>128</v>
      </c>
      <c r="C31" s="8" t="s">
        <v>129</v>
      </c>
      <c r="D31" s="8" t="s">
        <v>126</v>
      </c>
      <c r="E31" s="8">
        <v>8</v>
      </c>
      <c r="F31" s="8" t="s">
        <v>44</v>
      </c>
      <c r="G31" s="10" t="s">
        <v>26</v>
      </c>
      <c r="H31" s="10" t="s">
        <v>27</v>
      </c>
      <c r="I31" s="10" t="s">
        <v>130</v>
      </c>
      <c r="J31" s="8">
        <v>1200</v>
      </c>
      <c r="K31" s="8">
        <v>500</v>
      </c>
      <c r="L31" s="8">
        <v>100</v>
      </c>
      <c r="M31" s="8">
        <v>800</v>
      </c>
      <c r="N31" s="8"/>
      <c r="O31" s="19">
        <f t="shared" si="0"/>
        <v>9105.98903951543</v>
      </c>
      <c r="P31" s="20">
        <f t="shared" si="1"/>
        <v>11705.9890395154</v>
      </c>
      <c r="Q31" s="3">
        <v>12</v>
      </c>
      <c r="R31" s="3">
        <f t="shared" si="3"/>
        <v>96</v>
      </c>
      <c r="S31" s="3">
        <v>6934</v>
      </c>
      <c r="T31" s="3">
        <v>657718</v>
      </c>
      <c r="U31" s="3">
        <f t="shared" si="2"/>
        <v>94.8540524949524</v>
      </c>
    </row>
    <row r="32" ht="36" customHeight="1" spans="1:21">
      <c r="A32" s="8">
        <v>30</v>
      </c>
      <c r="B32" s="8" t="s">
        <v>131</v>
      </c>
      <c r="C32" s="8" t="s">
        <v>132</v>
      </c>
      <c r="D32" s="8" t="s">
        <v>133</v>
      </c>
      <c r="E32" s="8">
        <v>7</v>
      </c>
      <c r="F32" s="8" t="s">
        <v>44</v>
      </c>
      <c r="G32" s="10" t="s">
        <v>26</v>
      </c>
      <c r="H32" s="10" t="s">
        <v>27</v>
      </c>
      <c r="I32" s="8" t="s">
        <v>95</v>
      </c>
      <c r="J32" s="8">
        <v>1200</v>
      </c>
      <c r="K32" s="8">
        <v>500</v>
      </c>
      <c r="L32" s="8">
        <v>100</v>
      </c>
      <c r="M32" s="8">
        <v>700</v>
      </c>
      <c r="N32" s="8"/>
      <c r="O32" s="19">
        <f t="shared" si="0"/>
        <v>7967.740409576</v>
      </c>
      <c r="P32" s="20">
        <f t="shared" si="1"/>
        <v>10467.740409576</v>
      </c>
      <c r="Q32" s="3">
        <v>12</v>
      </c>
      <c r="R32" s="3">
        <f t="shared" si="3"/>
        <v>84</v>
      </c>
      <c r="S32" s="3">
        <v>6934</v>
      </c>
      <c r="T32" s="3">
        <v>657718</v>
      </c>
      <c r="U32" s="3">
        <f t="shared" si="2"/>
        <v>94.8540524949524</v>
      </c>
    </row>
    <row r="33" ht="36" customHeight="1" spans="1:21">
      <c r="A33" s="8">
        <v>31</v>
      </c>
      <c r="B33" s="10" t="s">
        <v>134</v>
      </c>
      <c r="C33" s="8" t="s">
        <v>135</v>
      </c>
      <c r="D33" s="8" t="s">
        <v>133</v>
      </c>
      <c r="E33" s="8">
        <v>7</v>
      </c>
      <c r="F33" s="8" t="s">
        <v>44</v>
      </c>
      <c r="G33" s="10" t="s">
        <v>26</v>
      </c>
      <c r="H33" s="10" t="s">
        <v>27</v>
      </c>
      <c r="I33" s="10" t="s">
        <v>95</v>
      </c>
      <c r="J33" s="8">
        <v>1200</v>
      </c>
      <c r="K33" s="8">
        <v>500</v>
      </c>
      <c r="L33" s="8">
        <v>100</v>
      </c>
      <c r="M33" s="8">
        <v>700</v>
      </c>
      <c r="N33" s="8"/>
      <c r="O33" s="19">
        <f t="shared" si="0"/>
        <v>7967.740409576</v>
      </c>
      <c r="P33" s="20">
        <f t="shared" si="1"/>
        <v>10467.740409576</v>
      </c>
      <c r="Q33" s="3">
        <v>12</v>
      </c>
      <c r="R33" s="3">
        <f t="shared" si="3"/>
        <v>84</v>
      </c>
      <c r="S33" s="3">
        <v>6934</v>
      </c>
      <c r="T33" s="3">
        <v>657718</v>
      </c>
      <c r="U33" s="3">
        <f t="shared" si="2"/>
        <v>94.8540524949524</v>
      </c>
    </row>
    <row r="34" ht="36" customHeight="1" spans="1:21">
      <c r="A34" s="8">
        <v>32</v>
      </c>
      <c r="B34" s="10" t="s">
        <v>136</v>
      </c>
      <c r="C34" s="8" t="s">
        <v>137</v>
      </c>
      <c r="D34" s="8" t="s">
        <v>133</v>
      </c>
      <c r="E34" s="8">
        <v>7</v>
      </c>
      <c r="F34" s="8" t="s">
        <v>44</v>
      </c>
      <c r="G34" s="10" t="s">
        <v>26</v>
      </c>
      <c r="H34" s="10" t="s">
        <v>27</v>
      </c>
      <c r="I34" s="10" t="s">
        <v>95</v>
      </c>
      <c r="J34" s="8">
        <v>1200</v>
      </c>
      <c r="K34" s="8">
        <v>500</v>
      </c>
      <c r="L34" s="8">
        <v>100</v>
      </c>
      <c r="M34" s="8">
        <v>700</v>
      </c>
      <c r="N34" s="8"/>
      <c r="O34" s="19">
        <f t="shared" si="0"/>
        <v>7967.740409576</v>
      </c>
      <c r="P34" s="20">
        <f t="shared" si="1"/>
        <v>10467.740409576</v>
      </c>
      <c r="Q34" s="3">
        <v>12</v>
      </c>
      <c r="R34" s="3">
        <f t="shared" si="3"/>
        <v>84</v>
      </c>
      <c r="S34" s="3">
        <v>6934</v>
      </c>
      <c r="T34" s="3">
        <v>657718</v>
      </c>
      <c r="U34" s="3">
        <f t="shared" si="2"/>
        <v>94.8540524949524</v>
      </c>
    </row>
    <row r="35" ht="36" customHeight="1" spans="1:21">
      <c r="A35" s="8">
        <v>33</v>
      </c>
      <c r="B35" s="10" t="s">
        <v>138</v>
      </c>
      <c r="C35" s="8" t="s">
        <v>139</v>
      </c>
      <c r="D35" s="8" t="s">
        <v>133</v>
      </c>
      <c r="E35" s="8">
        <v>7</v>
      </c>
      <c r="F35" s="8" t="s">
        <v>44</v>
      </c>
      <c r="G35" s="10" t="s">
        <v>26</v>
      </c>
      <c r="H35" s="10" t="s">
        <v>27</v>
      </c>
      <c r="I35" s="10" t="s">
        <v>95</v>
      </c>
      <c r="J35" s="8">
        <v>1200</v>
      </c>
      <c r="K35" s="8">
        <v>500</v>
      </c>
      <c r="L35" s="8">
        <v>100</v>
      </c>
      <c r="M35" s="8">
        <v>700</v>
      </c>
      <c r="N35" s="8"/>
      <c r="O35" s="19">
        <f t="shared" si="0"/>
        <v>7967.740409576</v>
      </c>
      <c r="P35" s="20">
        <f t="shared" si="1"/>
        <v>10467.740409576</v>
      </c>
      <c r="Q35" s="3">
        <v>12</v>
      </c>
      <c r="R35" s="3">
        <f t="shared" si="3"/>
        <v>84</v>
      </c>
      <c r="S35" s="3">
        <v>6934</v>
      </c>
      <c r="T35" s="3">
        <v>657718</v>
      </c>
      <c r="U35" s="3">
        <f t="shared" si="2"/>
        <v>94.8540524949524</v>
      </c>
    </row>
    <row r="36" ht="36" customHeight="1" spans="1:21">
      <c r="A36" s="8">
        <v>34</v>
      </c>
      <c r="B36" s="10" t="s">
        <v>140</v>
      </c>
      <c r="C36" s="8" t="s">
        <v>141</v>
      </c>
      <c r="D36" s="8" t="s">
        <v>133</v>
      </c>
      <c r="E36" s="8">
        <v>9</v>
      </c>
      <c r="F36" s="8" t="s">
        <v>44</v>
      </c>
      <c r="G36" s="10" t="s">
        <v>26</v>
      </c>
      <c r="H36" s="10" t="s">
        <v>27</v>
      </c>
      <c r="I36" s="10" t="s">
        <v>142</v>
      </c>
      <c r="J36" s="8">
        <v>1200</v>
      </c>
      <c r="K36" s="8">
        <v>500</v>
      </c>
      <c r="L36" s="8">
        <v>100</v>
      </c>
      <c r="M36" s="8">
        <v>900</v>
      </c>
      <c r="N36" s="8"/>
      <c r="O36" s="19">
        <f t="shared" ref="O36:O59" si="4">U36*R36</f>
        <v>10244.2376694549</v>
      </c>
      <c r="P36" s="20">
        <f t="shared" ref="P36:P59" si="5">SUM(J36:O36)</f>
        <v>12944.2376694549</v>
      </c>
      <c r="Q36" s="3">
        <v>12</v>
      </c>
      <c r="R36" s="3">
        <f t="shared" ref="R36:R75" si="6">Q36*E36</f>
        <v>108</v>
      </c>
      <c r="S36" s="3">
        <v>6934</v>
      </c>
      <c r="T36" s="3">
        <v>657718</v>
      </c>
      <c r="U36" s="3">
        <f t="shared" ref="U36:U75" si="7">T36/S36</f>
        <v>94.8540524949524</v>
      </c>
    </row>
    <row r="37" ht="36" customHeight="1" spans="1:21">
      <c r="A37" s="8">
        <v>35</v>
      </c>
      <c r="B37" s="10" t="s">
        <v>143</v>
      </c>
      <c r="C37" s="8" t="s">
        <v>144</v>
      </c>
      <c r="D37" s="8" t="s">
        <v>133</v>
      </c>
      <c r="E37" s="8">
        <v>7</v>
      </c>
      <c r="F37" s="8" t="s">
        <v>44</v>
      </c>
      <c r="G37" s="10" t="s">
        <v>26</v>
      </c>
      <c r="H37" s="10" t="s">
        <v>27</v>
      </c>
      <c r="I37" s="10" t="s">
        <v>145</v>
      </c>
      <c r="J37" s="8">
        <v>1200</v>
      </c>
      <c r="K37" s="8">
        <v>500</v>
      </c>
      <c r="L37" s="8">
        <v>100</v>
      </c>
      <c r="M37" s="8">
        <v>700</v>
      </c>
      <c r="N37" s="8"/>
      <c r="O37" s="19">
        <f t="shared" si="4"/>
        <v>7967.740409576</v>
      </c>
      <c r="P37" s="20">
        <f t="shared" si="5"/>
        <v>10467.740409576</v>
      </c>
      <c r="Q37" s="3">
        <v>12</v>
      </c>
      <c r="R37" s="3">
        <f t="shared" si="6"/>
        <v>84</v>
      </c>
      <c r="S37" s="3">
        <v>6934</v>
      </c>
      <c r="T37" s="3">
        <v>657718</v>
      </c>
      <c r="U37" s="3">
        <f t="shared" si="7"/>
        <v>94.8540524949524</v>
      </c>
    </row>
    <row r="38" ht="36" customHeight="1" spans="1:21">
      <c r="A38" s="8">
        <v>36</v>
      </c>
      <c r="B38" s="10" t="s">
        <v>146</v>
      </c>
      <c r="C38" s="8" t="s">
        <v>147</v>
      </c>
      <c r="D38" s="8" t="s">
        <v>133</v>
      </c>
      <c r="E38" s="8">
        <v>9</v>
      </c>
      <c r="F38" s="8" t="s">
        <v>44</v>
      </c>
      <c r="G38" s="10" t="s">
        <v>26</v>
      </c>
      <c r="H38" s="10" t="s">
        <v>27</v>
      </c>
      <c r="I38" s="10" t="s">
        <v>148</v>
      </c>
      <c r="J38" s="8">
        <v>1200</v>
      </c>
      <c r="K38" s="8">
        <v>500</v>
      </c>
      <c r="L38" s="8">
        <v>100</v>
      </c>
      <c r="M38" s="8">
        <v>900</v>
      </c>
      <c r="N38" s="8"/>
      <c r="O38" s="19">
        <f t="shared" si="4"/>
        <v>10244.2376694549</v>
      </c>
      <c r="P38" s="20">
        <f t="shared" si="5"/>
        <v>12944.2376694549</v>
      </c>
      <c r="Q38" s="3">
        <v>12</v>
      </c>
      <c r="R38" s="3">
        <f t="shared" si="6"/>
        <v>108</v>
      </c>
      <c r="S38" s="3">
        <v>6934</v>
      </c>
      <c r="T38" s="3">
        <v>657718</v>
      </c>
      <c r="U38" s="3">
        <f t="shared" si="7"/>
        <v>94.8540524949524</v>
      </c>
    </row>
    <row r="39" ht="36" customHeight="1" spans="1:21">
      <c r="A39" s="8">
        <v>37</v>
      </c>
      <c r="B39" s="10" t="s">
        <v>149</v>
      </c>
      <c r="C39" s="8" t="s">
        <v>150</v>
      </c>
      <c r="D39" s="8" t="s">
        <v>133</v>
      </c>
      <c r="E39" s="8">
        <v>9</v>
      </c>
      <c r="F39" s="8" t="s">
        <v>44</v>
      </c>
      <c r="G39" s="10" t="s">
        <v>26</v>
      </c>
      <c r="H39" s="10" t="s">
        <v>27</v>
      </c>
      <c r="I39" s="10" t="s">
        <v>151</v>
      </c>
      <c r="J39" s="8">
        <v>1200</v>
      </c>
      <c r="K39" s="8">
        <v>500</v>
      </c>
      <c r="L39" s="8">
        <v>100</v>
      </c>
      <c r="M39" s="8">
        <v>900</v>
      </c>
      <c r="N39" s="8"/>
      <c r="O39" s="19">
        <f t="shared" si="4"/>
        <v>10244.2376694549</v>
      </c>
      <c r="P39" s="20">
        <f t="shared" si="5"/>
        <v>12944.2376694549</v>
      </c>
      <c r="Q39" s="3">
        <v>12</v>
      </c>
      <c r="R39" s="3">
        <f t="shared" si="6"/>
        <v>108</v>
      </c>
      <c r="S39" s="3">
        <v>6934</v>
      </c>
      <c r="T39" s="3">
        <v>657718</v>
      </c>
      <c r="U39" s="3">
        <f t="shared" si="7"/>
        <v>94.8540524949524</v>
      </c>
    </row>
    <row r="40" ht="36" customHeight="1" spans="1:21">
      <c r="A40" s="8">
        <v>38</v>
      </c>
      <c r="B40" s="10" t="s">
        <v>152</v>
      </c>
      <c r="C40" s="8" t="s">
        <v>153</v>
      </c>
      <c r="D40" s="8" t="s">
        <v>133</v>
      </c>
      <c r="E40" s="8">
        <v>7</v>
      </c>
      <c r="F40" s="8" t="s">
        <v>44</v>
      </c>
      <c r="G40" s="10" t="s">
        <v>26</v>
      </c>
      <c r="H40" s="10" t="s">
        <v>27</v>
      </c>
      <c r="I40" s="10" t="s">
        <v>154</v>
      </c>
      <c r="J40" s="8">
        <v>1200</v>
      </c>
      <c r="K40" s="8">
        <v>500</v>
      </c>
      <c r="L40" s="8">
        <v>100</v>
      </c>
      <c r="M40" s="8">
        <v>700</v>
      </c>
      <c r="N40" s="8"/>
      <c r="O40" s="19">
        <f t="shared" si="4"/>
        <v>7967.740409576</v>
      </c>
      <c r="P40" s="20">
        <f t="shared" si="5"/>
        <v>10467.740409576</v>
      </c>
      <c r="Q40" s="3">
        <v>12</v>
      </c>
      <c r="R40" s="3">
        <f t="shared" si="6"/>
        <v>84</v>
      </c>
      <c r="S40" s="3">
        <v>6934</v>
      </c>
      <c r="T40" s="3">
        <v>657718</v>
      </c>
      <c r="U40" s="3">
        <f t="shared" si="7"/>
        <v>94.8540524949524</v>
      </c>
    </row>
    <row r="41" ht="36" customHeight="1" spans="1:21">
      <c r="A41" s="8">
        <v>39</v>
      </c>
      <c r="B41" s="10" t="s">
        <v>155</v>
      </c>
      <c r="C41" s="8" t="s">
        <v>156</v>
      </c>
      <c r="D41" s="8" t="s">
        <v>157</v>
      </c>
      <c r="E41" s="8">
        <v>7</v>
      </c>
      <c r="F41" s="8" t="s">
        <v>44</v>
      </c>
      <c r="G41" s="10" t="s">
        <v>26</v>
      </c>
      <c r="H41" s="10" t="s">
        <v>27</v>
      </c>
      <c r="I41" s="10" t="s">
        <v>158</v>
      </c>
      <c r="J41" s="8">
        <v>1200</v>
      </c>
      <c r="K41" s="8">
        <v>500</v>
      </c>
      <c r="L41" s="8">
        <v>100</v>
      </c>
      <c r="M41" s="8">
        <v>700</v>
      </c>
      <c r="N41" s="8"/>
      <c r="O41" s="19">
        <f t="shared" si="4"/>
        <v>7967.740409576</v>
      </c>
      <c r="P41" s="20">
        <f t="shared" si="5"/>
        <v>10467.740409576</v>
      </c>
      <c r="Q41" s="3">
        <v>12</v>
      </c>
      <c r="R41" s="3">
        <f t="shared" si="6"/>
        <v>84</v>
      </c>
      <c r="S41" s="3">
        <v>6934</v>
      </c>
      <c r="T41" s="3">
        <v>657718</v>
      </c>
      <c r="U41" s="3">
        <f t="shared" si="7"/>
        <v>94.8540524949524</v>
      </c>
    </row>
    <row r="42" ht="36" customHeight="1" spans="1:21">
      <c r="A42" s="8">
        <v>40</v>
      </c>
      <c r="B42" s="10" t="s">
        <v>159</v>
      </c>
      <c r="C42" s="8" t="s">
        <v>160</v>
      </c>
      <c r="D42" s="8" t="s">
        <v>161</v>
      </c>
      <c r="E42" s="8">
        <v>7</v>
      </c>
      <c r="F42" s="8" t="s">
        <v>44</v>
      </c>
      <c r="G42" s="10" t="s">
        <v>26</v>
      </c>
      <c r="H42" s="10" t="s">
        <v>27</v>
      </c>
      <c r="I42" s="10" t="s">
        <v>162</v>
      </c>
      <c r="J42" s="8">
        <v>1200</v>
      </c>
      <c r="K42" s="8">
        <v>500</v>
      </c>
      <c r="L42" s="8">
        <v>100</v>
      </c>
      <c r="M42" s="8">
        <v>700</v>
      </c>
      <c r="N42" s="8"/>
      <c r="O42" s="19">
        <f t="shared" si="4"/>
        <v>7967.740409576</v>
      </c>
      <c r="P42" s="20">
        <f t="shared" si="5"/>
        <v>10467.740409576</v>
      </c>
      <c r="Q42" s="3">
        <v>12</v>
      </c>
      <c r="R42" s="3">
        <f t="shared" si="6"/>
        <v>84</v>
      </c>
      <c r="S42" s="3">
        <v>6934</v>
      </c>
      <c r="T42" s="3">
        <v>657718</v>
      </c>
      <c r="U42" s="3">
        <f t="shared" si="7"/>
        <v>94.8540524949524</v>
      </c>
    </row>
    <row r="43" ht="36" customHeight="1" spans="1:21">
      <c r="A43" s="8">
        <v>41</v>
      </c>
      <c r="B43" s="10" t="s">
        <v>163</v>
      </c>
      <c r="C43" s="8" t="s">
        <v>164</v>
      </c>
      <c r="D43" s="8" t="s">
        <v>165</v>
      </c>
      <c r="E43" s="8">
        <v>7</v>
      </c>
      <c r="F43" s="8" t="s">
        <v>44</v>
      </c>
      <c r="G43" s="10" t="s">
        <v>26</v>
      </c>
      <c r="H43" s="10" t="s">
        <v>27</v>
      </c>
      <c r="I43" s="10" t="s">
        <v>166</v>
      </c>
      <c r="J43" s="8">
        <v>1200</v>
      </c>
      <c r="K43" s="8">
        <v>500</v>
      </c>
      <c r="L43" s="8">
        <v>100</v>
      </c>
      <c r="M43" s="8">
        <v>700</v>
      </c>
      <c r="N43" s="8"/>
      <c r="O43" s="19">
        <f t="shared" si="4"/>
        <v>7967.740409576</v>
      </c>
      <c r="P43" s="20">
        <f t="shared" si="5"/>
        <v>10467.740409576</v>
      </c>
      <c r="Q43" s="3">
        <v>12</v>
      </c>
      <c r="R43" s="3">
        <f t="shared" si="6"/>
        <v>84</v>
      </c>
      <c r="S43" s="3">
        <v>6934</v>
      </c>
      <c r="T43" s="3">
        <v>657718</v>
      </c>
      <c r="U43" s="3">
        <f t="shared" si="7"/>
        <v>94.8540524949524</v>
      </c>
    </row>
    <row r="44" ht="36" customHeight="1" spans="1:21">
      <c r="A44" s="8">
        <v>42</v>
      </c>
      <c r="B44" s="10" t="s">
        <v>167</v>
      </c>
      <c r="C44" s="8" t="s">
        <v>168</v>
      </c>
      <c r="D44" s="8" t="s">
        <v>169</v>
      </c>
      <c r="E44" s="8">
        <v>7</v>
      </c>
      <c r="F44" s="8" t="s">
        <v>44</v>
      </c>
      <c r="G44" s="10" t="s">
        <v>26</v>
      </c>
      <c r="H44" s="10" t="s">
        <v>27</v>
      </c>
      <c r="I44" s="10" t="s">
        <v>59</v>
      </c>
      <c r="J44" s="8">
        <v>1200</v>
      </c>
      <c r="K44" s="8">
        <v>500</v>
      </c>
      <c r="L44" s="8">
        <v>100</v>
      </c>
      <c r="M44" s="8">
        <v>700</v>
      </c>
      <c r="N44" s="8"/>
      <c r="O44" s="19">
        <f t="shared" si="4"/>
        <v>7967.740409576</v>
      </c>
      <c r="P44" s="20">
        <f t="shared" si="5"/>
        <v>10467.740409576</v>
      </c>
      <c r="Q44" s="3">
        <v>12</v>
      </c>
      <c r="R44" s="3">
        <f t="shared" si="6"/>
        <v>84</v>
      </c>
      <c r="S44" s="3">
        <v>6934</v>
      </c>
      <c r="T44" s="3">
        <v>657718</v>
      </c>
      <c r="U44" s="3">
        <f t="shared" si="7"/>
        <v>94.8540524949524</v>
      </c>
    </row>
    <row r="45" ht="36" customHeight="1" spans="1:21">
      <c r="A45" s="8">
        <v>43</v>
      </c>
      <c r="B45" s="10" t="s">
        <v>170</v>
      </c>
      <c r="C45" s="8" t="s">
        <v>171</v>
      </c>
      <c r="D45" s="8" t="s">
        <v>172</v>
      </c>
      <c r="E45" s="8">
        <v>7</v>
      </c>
      <c r="F45" s="8" t="s">
        <v>44</v>
      </c>
      <c r="G45" s="10" t="s">
        <v>26</v>
      </c>
      <c r="H45" s="10" t="s">
        <v>27</v>
      </c>
      <c r="I45" s="10" t="s">
        <v>145</v>
      </c>
      <c r="J45" s="8">
        <v>1200</v>
      </c>
      <c r="K45" s="8">
        <v>500</v>
      </c>
      <c r="L45" s="8">
        <v>100</v>
      </c>
      <c r="M45" s="8">
        <v>700</v>
      </c>
      <c r="N45" s="8"/>
      <c r="O45" s="19">
        <f t="shared" si="4"/>
        <v>7967.740409576</v>
      </c>
      <c r="P45" s="20">
        <f t="shared" si="5"/>
        <v>10467.740409576</v>
      </c>
      <c r="Q45" s="3">
        <v>12</v>
      </c>
      <c r="R45" s="3">
        <f t="shared" si="6"/>
        <v>84</v>
      </c>
      <c r="S45" s="3">
        <v>6934</v>
      </c>
      <c r="T45" s="3">
        <v>657718</v>
      </c>
      <c r="U45" s="3">
        <f t="shared" si="7"/>
        <v>94.8540524949524</v>
      </c>
    </row>
    <row r="46" ht="36" customHeight="1" spans="1:21">
      <c r="A46" s="8">
        <v>44</v>
      </c>
      <c r="B46" s="10" t="s">
        <v>173</v>
      </c>
      <c r="C46" s="8" t="s">
        <v>174</v>
      </c>
      <c r="D46" s="8" t="s">
        <v>175</v>
      </c>
      <c r="E46" s="8">
        <v>7</v>
      </c>
      <c r="F46" s="8" t="s">
        <v>25</v>
      </c>
      <c r="G46" s="10" t="s">
        <v>26</v>
      </c>
      <c r="H46" s="10" t="s">
        <v>27</v>
      </c>
      <c r="I46" s="10" t="s">
        <v>176</v>
      </c>
      <c r="J46" s="8">
        <v>1200</v>
      </c>
      <c r="K46" s="8">
        <v>500</v>
      </c>
      <c r="L46" s="8">
        <v>100</v>
      </c>
      <c r="M46" s="8">
        <v>700</v>
      </c>
      <c r="N46" s="8"/>
      <c r="O46" s="19">
        <f t="shared" si="4"/>
        <v>7967.740409576</v>
      </c>
      <c r="P46" s="20">
        <f t="shared" si="5"/>
        <v>10467.740409576</v>
      </c>
      <c r="Q46" s="3">
        <v>12</v>
      </c>
      <c r="R46" s="3">
        <f t="shared" si="6"/>
        <v>84</v>
      </c>
      <c r="S46" s="3">
        <v>6934</v>
      </c>
      <c r="T46" s="3">
        <v>657718</v>
      </c>
      <c r="U46" s="3">
        <f t="shared" si="7"/>
        <v>94.8540524949524</v>
      </c>
    </row>
    <row r="47" ht="36" customHeight="1" spans="1:21">
      <c r="A47" s="8">
        <v>45</v>
      </c>
      <c r="B47" s="10" t="s">
        <v>177</v>
      </c>
      <c r="C47" s="8" t="s">
        <v>178</v>
      </c>
      <c r="D47" s="8" t="s">
        <v>179</v>
      </c>
      <c r="E47" s="8">
        <v>9</v>
      </c>
      <c r="F47" s="8" t="s">
        <v>44</v>
      </c>
      <c r="G47" s="10" t="s">
        <v>26</v>
      </c>
      <c r="H47" s="10" t="s">
        <v>27</v>
      </c>
      <c r="I47" s="10" t="s">
        <v>180</v>
      </c>
      <c r="J47" s="8">
        <v>1200</v>
      </c>
      <c r="K47" s="8">
        <v>500</v>
      </c>
      <c r="L47" s="8">
        <v>100</v>
      </c>
      <c r="M47" s="8">
        <v>900</v>
      </c>
      <c r="N47" s="8"/>
      <c r="O47" s="19">
        <f t="shared" si="4"/>
        <v>10244.2376694549</v>
      </c>
      <c r="P47" s="20">
        <f t="shared" si="5"/>
        <v>12944.2376694549</v>
      </c>
      <c r="Q47" s="3">
        <v>12</v>
      </c>
      <c r="R47" s="3">
        <f t="shared" si="6"/>
        <v>108</v>
      </c>
      <c r="S47" s="3">
        <v>6934</v>
      </c>
      <c r="T47" s="3">
        <v>657718</v>
      </c>
      <c r="U47" s="3">
        <f t="shared" si="7"/>
        <v>94.8540524949524</v>
      </c>
    </row>
    <row r="48" ht="36" customHeight="1" spans="1:21">
      <c r="A48" s="8">
        <v>46</v>
      </c>
      <c r="B48" s="8" t="s">
        <v>181</v>
      </c>
      <c r="C48" s="8" t="s">
        <v>182</v>
      </c>
      <c r="D48" s="8" t="s">
        <v>183</v>
      </c>
      <c r="E48" s="8">
        <v>7</v>
      </c>
      <c r="F48" s="8" t="s">
        <v>44</v>
      </c>
      <c r="G48" s="10" t="s">
        <v>26</v>
      </c>
      <c r="H48" s="10" t="s">
        <v>27</v>
      </c>
      <c r="I48" s="10" t="s">
        <v>184</v>
      </c>
      <c r="J48" s="8">
        <v>1200</v>
      </c>
      <c r="K48" s="8">
        <v>500</v>
      </c>
      <c r="L48" s="8">
        <v>100</v>
      </c>
      <c r="M48" s="8">
        <v>700</v>
      </c>
      <c r="N48" s="8"/>
      <c r="O48" s="19">
        <f t="shared" si="4"/>
        <v>7967.740409576</v>
      </c>
      <c r="P48" s="20">
        <f t="shared" si="5"/>
        <v>10467.740409576</v>
      </c>
      <c r="Q48" s="3">
        <v>12</v>
      </c>
      <c r="R48" s="3">
        <f t="shared" si="6"/>
        <v>84</v>
      </c>
      <c r="S48" s="3">
        <v>6934</v>
      </c>
      <c r="T48" s="3">
        <v>657718</v>
      </c>
      <c r="U48" s="3">
        <f t="shared" si="7"/>
        <v>94.8540524949524</v>
      </c>
    </row>
    <row r="49" ht="36" customHeight="1" spans="1:21">
      <c r="A49" s="8">
        <v>47</v>
      </c>
      <c r="B49" s="10" t="s">
        <v>185</v>
      </c>
      <c r="C49" s="8" t="s">
        <v>186</v>
      </c>
      <c r="D49" s="8" t="s">
        <v>187</v>
      </c>
      <c r="E49" s="8">
        <v>7</v>
      </c>
      <c r="F49" s="8" t="s">
        <v>44</v>
      </c>
      <c r="G49" s="10" t="s">
        <v>26</v>
      </c>
      <c r="H49" s="10" t="s">
        <v>27</v>
      </c>
      <c r="I49" s="10" t="s">
        <v>151</v>
      </c>
      <c r="J49" s="8">
        <v>1200</v>
      </c>
      <c r="K49" s="8">
        <v>500</v>
      </c>
      <c r="L49" s="8">
        <v>100</v>
      </c>
      <c r="M49" s="8">
        <v>700</v>
      </c>
      <c r="N49" s="8"/>
      <c r="O49" s="19">
        <f t="shared" si="4"/>
        <v>7967.740409576</v>
      </c>
      <c r="P49" s="20">
        <f t="shared" si="5"/>
        <v>10467.740409576</v>
      </c>
      <c r="Q49" s="3">
        <v>12</v>
      </c>
      <c r="R49" s="3">
        <f t="shared" si="6"/>
        <v>84</v>
      </c>
      <c r="S49" s="3">
        <v>6934</v>
      </c>
      <c r="T49" s="3">
        <v>657718</v>
      </c>
      <c r="U49" s="3">
        <f t="shared" si="7"/>
        <v>94.8540524949524</v>
      </c>
    </row>
    <row r="50" ht="36" customHeight="1" spans="1:21">
      <c r="A50" s="8">
        <v>48</v>
      </c>
      <c r="B50" s="10" t="s">
        <v>188</v>
      </c>
      <c r="C50" s="8" t="s">
        <v>189</v>
      </c>
      <c r="D50" s="8" t="s">
        <v>190</v>
      </c>
      <c r="E50" s="8">
        <v>7</v>
      </c>
      <c r="F50" s="8" t="s">
        <v>44</v>
      </c>
      <c r="G50" s="10" t="s">
        <v>26</v>
      </c>
      <c r="H50" s="10" t="s">
        <v>27</v>
      </c>
      <c r="I50" s="10" t="s">
        <v>191</v>
      </c>
      <c r="J50" s="8">
        <v>1200</v>
      </c>
      <c r="K50" s="8">
        <v>500</v>
      </c>
      <c r="L50" s="8">
        <v>100</v>
      </c>
      <c r="M50" s="8">
        <v>700</v>
      </c>
      <c r="N50" s="8"/>
      <c r="O50" s="19">
        <f t="shared" si="4"/>
        <v>7967.740409576</v>
      </c>
      <c r="P50" s="20">
        <f t="shared" si="5"/>
        <v>10467.740409576</v>
      </c>
      <c r="Q50" s="3">
        <v>12</v>
      </c>
      <c r="R50" s="3">
        <f t="shared" si="6"/>
        <v>84</v>
      </c>
      <c r="S50" s="3">
        <v>6934</v>
      </c>
      <c r="T50" s="3">
        <v>657718</v>
      </c>
      <c r="U50" s="3">
        <f t="shared" si="7"/>
        <v>94.8540524949524</v>
      </c>
    </row>
    <row r="51" ht="36" customHeight="1" spans="1:21">
      <c r="A51" s="8">
        <v>49</v>
      </c>
      <c r="B51" s="10" t="s">
        <v>192</v>
      </c>
      <c r="C51" s="8" t="s">
        <v>193</v>
      </c>
      <c r="D51" s="8" t="s">
        <v>194</v>
      </c>
      <c r="E51" s="8">
        <v>9</v>
      </c>
      <c r="F51" s="8" t="s">
        <v>44</v>
      </c>
      <c r="G51" s="10" t="s">
        <v>26</v>
      </c>
      <c r="H51" s="10" t="s">
        <v>27</v>
      </c>
      <c r="I51" s="10" t="s">
        <v>95</v>
      </c>
      <c r="J51" s="8">
        <v>1200</v>
      </c>
      <c r="K51" s="8">
        <v>500</v>
      </c>
      <c r="L51" s="8">
        <v>100</v>
      </c>
      <c r="M51" s="8">
        <v>900</v>
      </c>
      <c r="N51" s="8"/>
      <c r="O51" s="19">
        <f t="shared" si="4"/>
        <v>10244.2376694549</v>
      </c>
      <c r="P51" s="20">
        <f t="shared" si="5"/>
        <v>12944.2376694549</v>
      </c>
      <c r="Q51" s="3">
        <v>12</v>
      </c>
      <c r="R51" s="3">
        <f t="shared" si="6"/>
        <v>108</v>
      </c>
      <c r="S51" s="3">
        <v>6934</v>
      </c>
      <c r="T51" s="3">
        <v>657718</v>
      </c>
      <c r="U51" s="3">
        <f t="shared" si="7"/>
        <v>94.8540524949524</v>
      </c>
    </row>
    <row r="52" ht="36" customHeight="1" spans="1:21">
      <c r="A52" s="8">
        <v>50</v>
      </c>
      <c r="B52" s="10" t="s">
        <v>195</v>
      </c>
      <c r="C52" s="8" t="s">
        <v>196</v>
      </c>
      <c r="D52" s="8" t="s">
        <v>197</v>
      </c>
      <c r="E52" s="8">
        <v>18</v>
      </c>
      <c r="F52" s="8" t="s">
        <v>25</v>
      </c>
      <c r="G52" s="10" t="s">
        <v>26</v>
      </c>
      <c r="H52" s="10" t="s">
        <v>27</v>
      </c>
      <c r="I52" s="10" t="s">
        <v>70</v>
      </c>
      <c r="J52" s="8">
        <v>1200</v>
      </c>
      <c r="K52" s="8">
        <v>500</v>
      </c>
      <c r="L52" s="8">
        <v>100</v>
      </c>
      <c r="M52" s="8">
        <v>1800</v>
      </c>
      <c r="N52" s="8"/>
      <c r="O52" s="19">
        <f t="shared" si="4"/>
        <v>20488.4753389097</v>
      </c>
      <c r="P52" s="20">
        <f t="shared" si="5"/>
        <v>24088.4753389097</v>
      </c>
      <c r="Q52" s="3">
        <v>12</v>
      </c>
      <c r="R52" s="3">
        <f t="shared" si="6"/>
        <v>216</v>
      </c>
      <c r="S52" s="3">
        <v>6934</v>
      </c>
      <c r="T52" s="3">
        <v>657718</v>
      </c>
      <c r="U52" s="3">
        <f t="shared" si="7"/>
        <v>94.8540524949524</v>
      </c>
    </row>
    <row r="53" ht="36" customHeight="1" spans="1:21">
      <c r="A53" s="8">
        <v>51</v>
      </c>
      <c r="B53" s="8" t="s">
        <v>198</v>
      </c>
      <c r="C53" s="8" t="s">
        <v>199</v>
      </c>
      <c r="D53" s="8" t="s">
        <v>197</v>
      </c>
      <c r="E53" s="8">
        <v>18</v>
      </c>
      <c r="F53" s="8" t="s">
        <v>25</v>
      </c>
      <c r="G53" s="8" t="s">
        <v>26</v>
      </c>
      <c r="H53" s="10" t="s">
        <v>27</v>
      </c>
      <c r="I53" s="8" t="s">
        <v>200</v>
      </c>
      <c r="J53" s="8">
        <v>1200</v>
      </c>
      <c r="K53" s="8">
        <v>500</v>
      </c>
      <c r="L53" s="8">
        <v>100</v>
      </c>
      <c r="M53" s="8">
        <v>1800</v>
      </c>
      <c r="N53" s="8"/>
      <c r="O53" s="19">
        <f t="shared" si="4"/>
        <v>20488.4753389097</v>
      </c>
      <c r="P53" s="20">
        <f t="shared" si="5"/>
        <v>24088.4753389097</v>
      </c>
      <c r="Q53" s="3">
        <v>12</v>
      </c>
      <c r="R53" s="3">
        <f t="shared" si="6"/>
        <v>216</v>
      </c>
      <c r="S53" s="3">
        <v>6934</v>
      </c>
      <c r="T53" s="3">
        <v>657718</v>
      </c>
      <c r="U53" s="3">
        <f t="shared" si="7"/>
        <v>94.8540524949524</v>
      </c>
    </row>
    <row r="54" ht="36" customHeight="1" spans="1:21">
      <c r="A54" s="8">
        <v>52</v>
      </c>
      <c r="B54" s="10" t="s">
        <v>201</v>
      </c>
      <c r="C54" s="8" t="s">
        <v>202</v>
      </c>
      <c r="D54" s="8" t="s">
        <v>203</v>
      </c>
      <c r="E54" s="8">
        <v>9</v>
      </c>
      <c r="F54" s="8" t="s">
        <v>44</v>
      </c>
      <c r="G54" s="8" t="s">
        <v>26</v>
      </c>
      <c r="H54" s="10" t="s">
        <v>27</v>
      </c>
      <c r="I54" s="10" t="s">
        <v>204</v>
      </c>
      <c r="J54" s="8">
        <v>1200</v>
      </c>
      <c r="K54" s="8">
        <v>500</v>
      </c>
      <c r="L54" s="8">
        <v>100</v>
      </c>
      <c r="M54" s="8">
        <v>900</v>
      </c>
      <c r="N54" s="8"/>
      <c r="O54" s="19">
        <f t="shared" si="4"/>
        <v>10244.2376694549</v>
      </c>
      <c r="P54" s="20">
        <f t="shared" si="5"/>
        <v>12944.2376694549</v>
      </c>
      <c r="Q54" s="3">
        <v>12</v>
      </c>
      <c r="R54" s="3">
        <f t="shared" si="6"/>
        <v>108</v>
      </c>
      <c r="S54" s="3">
        <v>6934</v>
      </c>
      <c r="T54" s="3">
        <v>657718</v>
      </c>
      <c r="U54" s="3">
        <f t="shared" si="7"/>
        <v>94.8540524949524</v>
      </c>
    </row>
    <row r="55" ht="36" customHeight="1" spans="1:21">
      <c r="A55" s="8">
        <v>53</v>
      </c>
      <c r="B55" s="10" t="s">
        <v>205</v>
      </c>
      <c r="C55" s="8" t="s">
        <v>206</v>
      </c>
      <c r="D55" s="8" t="s">
        <v>207</v>
      </c>
      <c r="E55" s="8">
        <v>9</v>
      </c>
      <c r="F55" s="8" t="s">
        <v>44</v>
      </c>
      <c r="G55" s="8" t="s">
        <v>26</v>
      </c>
      <c r="H55" s="10" t="s">
        <v>27</v>
      </c>
      <c r="I55" s="10" t="s">
        <v>204</v>
      </c>
      <c r="J55" s="8">
        <v>1200</v>
      </c>
      <c r="K55" s="8">
        <v>500</v>
      </c>
      <c r="L55" s="8">
        <v>100</v>
      </c>
      <c r="M55" s="8">
        <v>900</v>
      </c>
      <c r="N55" s="8"/>
      <c r="O55" s="19">
        <f t="shared" si="4"/>
        <v>10244.2376694549</v>
      </c>
      <c r="P55" s="20">
        <f t="shared" si="5"/>
        <v>12944.2376694549</v>
      </c>
      <c r="Q55" s="3">
        <v>12</v>
      </c>
      <c r="R55" s="3">
        <f t="shared" si="6"/>
        <v>108</v>
      </c>
      <c r="S55" s="3">
        <v>6934</v>
      </c>
      <c r="T55" s="3">
        <v>657718</v>
      </c>
      <c r="U55" s="3">
        <f t="shared" si="7"/>
        <v>94.8540524949524</v>
      </c>
    </row>
    <row r="56" ht="36" customHeight="1" spans="1:21">
      <c r="A56" s="8">
        <v>54</v>
      </c>
      <c r="B56" s="10" t="s">
        <v>208</v>
      </c>
      <c r="C56" s="8" t="s">
        <v>209</v>
      </c>
      <c r="D56" s="8" t="s">
        <v>210</v>
      </c>
      <c r="E56" s="8">
        <v>7</v>
      </c>
      <c r="F56" s="8" t="s">
        <v>44</v>
      </c>
      <c r="G56" s="8" t="s">
        <v>26</v>
      </c>
      <c r="H56" s="10" t="s">
        <v>27</v>
      </c>
      <c r="I56" s="10" t="s">
        <v>211</v>
      </c>
      <c r="J56" s="8">
        <v>1200</v>
      </c>
      <c r="K56" s="8">
        <v>500</v>
      </c>
      <c r="L56" s="8">
        <v>100</v>
      </c>
      <c r="M56" s="8">
        <v>700</v>
      </c>
      <c r="N56" s="8"/>
      <c r="O56" s="19">
        <f t="shared" si="4"/>
        <v>7967.740409576</v>
      </c>
      <c r="P56" s="20">
        <f t="shared" si="5"/>
        <v>10467.740409576</v>
      </c>
      <c r="Q56" s="3">
        <v>12</v>
      </c>
      <c r="R56" s="3">
        <f t="shared" si="6"/>
        <v>84</v>
      </c>
      <c r="S56" s="3">
        <v>6934</v>
      </c>
      <c r="T56" s="3">
        <v>657718</v>
      </c>
      <c r="U56" s="3">
        <f t="shared" si="7"/>
        <v>94.8540524949524</v>
      </c>
    </row>
    <row r="57" s="1" customFormat="1" ht="36" customHeight="1" spans="1:25">
      <c r="A57" s="9">
        <v>55</v>
      </c>
      <c r="B57" s="9" t="s">
        <v>212</v>
      </c>
      <c r="C57" s="9" t="s">
        <v>213</v>
      </c>
      <c r="D57" s="9" t="s">
        <v>214</v>
      </c>
      <c r="E57" s="9">
        <v>8</v>
      </c>
      <c r="F57" s="9" t="s">
        <v>44</v>
      </c>
      <c r="G57" s="9" t="s">
        <v>215</v>
      </c>
      <c r="H57" s="9" t="s">
        <v>216</v>
      </c>
      <c r="I57" s="9" t="s">
        <v>217</v>
      </c>
      <c r="J57" s="9">
        <v>300</v>
      </c>
      <c r="K57" s="9">
        <v>500</v>
      </c>
      <c r="L57" s="9">
        <v>100</v>
      </c>
      <c r="M57" s="9">
        <v>200</v>
      </c>
      <c r="N57" s="9"/>
      <c r="O57" s="19">
        <f t="shared" si="4"/>
        <v>2276.49725987886</v>
      </c>
      <c r="P57" s="20">
        <f t="shared" si="5"/>
        <v>3376.49725987886</v>
      </c>
      <c r="Q57" s="1">
        <v>3</v>
      </c>
      <c r="R57" s="3">
        <f t="shared" si="6"/>
        <v>24</v>
      </c>
      <c r="S57" s="3">
        <v>6934</v>
      </c>
      <c r="T57" s="3">
        <v>657718</v>
      </c>
      <c r="U57" s="3">
        <f t="shared" si="7"/>
        <v>94.8540524949524</v>
      </c>
      <c r="W57" s="3"/>
      <c r="X57" s="3"/>
      <c r="Y57" s="3"/>
    </row>
    <row r="58" s="1" customFormat="1" ht="36" customHeight="1" spans="1:25">
      <c r="A58" s="9">
        <v>56</v>
      </c>
      <c r="B58" s="9" t="s">
        <v>218</v>
      </c>
      <c r="C58" s="9" t="s">
        <v>219</v>
      </c>
      <c r="D58" s="9" t="s">
        <v>220</v>
      </c>
      <c r="E58" s="9">
        <v>7</v>
      </c>
      <c r="F58" s="9" t="s">
        <v>44</v>
      </c>
      <c r="G58" s="9" t="s">
        <v>26</v>
      </c>
      <c r="H58" s="9" t="s">
        <v>27</v>
      </c>
      <c r="I58" s="9" t="s">
        <v>221</v>
      </c>
      <c r="J58" s="9">
        <v>1200</v>
      </c>
      <c r="K58" s="9">
        <v>500</v>
      </c>
      <c r="L58" s="9">
        <v>100</v>
      </c>
      <c r="M58" s="9">
        <v>700</v>
      </c>
      <c r="N58" s="9"/>
      <c r="O58" s="19">
        <f t="shared" si="4"/>
        <v>7967.740409576</v>
      </c>
      <c r="P58" s="20">
        <f t="shared" si="5"/>
        <v>10467.740409576</v>
      </c>
      <c r="Q58" s="1">
        <v>12</v>
      </c>
      <c r="R58" s="3">
        <f t="shared" si="6"/>
        <v>84</v>
      </c>
      <c r="S58" s="3">
        <v>6934</v>
      </c>
      <c r="T58" s="3">
        <v>657718</v>
      </c>
      <c r="U58" s="3">
        <f t="shared" si="7"/>
        <v>94.8540524949524</v>
      </c>
      <c r="W58" s="3"/>
      <c r="X58" s="3"/>
      <c r="Y58" s="3"/>
    </row>
    <row r="59" s="1" customFormat="1" ht="30" customHeight="1" spans="1:25">
      <c r="A59" s="13">
        <v>57</v>
      </c>
      <c r="B59" s="9" t="s">
        <v>222</v>
      </c>
      <c r="C59" s="9" t="s">
        <v>223</v>
      </c>
      <c r="D59" s="9" t="s">
        <v>24</v>
      </c>
      <c r="E59" s="9">
        <v>19</v>
      </c>
      <c r="F59" s="9" t="s">
        <v>25</v>
      </c>
      <c r="G59" s="9" t="s">
        <v>224</v>
      </c>
      <c r="H59" s="14" t="s">
        <v>225</v>
      </c>
      <c r="I59" s="9" t="s">
        <v>34</v>
      </c>
      <c r="J59" s="9">
        <v>1000</v>
      </c>
      <c r="K59" s="9">
        <v>500</v>
      </c>
      <c r="L59" s="9">
        <v>100</v>
      </c>
      <c r="M59" s="24">
        <v>1583</v>
      </c>
      <c r="N59" s="25"/>
      <c r="O59" s="19">
        <f t="shared" si="4"/>
        <v>18022.269974041</v>
      </c>
      <c r="P59" s="26">
        <f t="shared" si="5"/>
        <v>21205.269974041</v>
      </c>
      <c r="Q59" s="31">
        <v>10</v>
      </c>
      <c r="R59" s="3">
        <f t="shared" si="6"/>
        <v>190</v>
      </c>
      <c r="S59" s="3">
        <v>6934</v>
      </c>
      <c r="T59" s="3">
        <v>657718</v>
      </c>
      <c r="U59" s="3">
        <f t="shared" si="7"/>
        <v>94.8540524949524</v>
      </c>
      <c r="W59" s="3"/>
      <c r="X59" s="3"/>
      <c r="Y59" s="3"/>
    </row>
    <row r="60" s="1" customFormat="1" ht="32" customHeight="1" spans="1:25">
      <c r="A60" s="13">
        <v>58</v>
      </c>
      <c r="B60" s="9"/>
      <c r="C60" s="9"/>
      <c r="D60" s="9"/>
      <c r="E60" s="9"/>
      <c r="F60" s="9"/>
      <c r="G60" s="9" t="s">
        <v>226</v>
      </c>
      <c r="H60" s="15"/>
      <c r="I60" s="9" t="s">
        <v>227</v>
      </c>
      <c r="J60" s="9"/>
      <c r="K60" s="9"/>
      <c r="L60" s="9"/>
      <c r="M60" s="24"/>
      <c r="N60" s="25"/>
      <c r="O60" s="19"/>
      <c r="P60" s="27"/>
      <c r="Q60" s="31"/>
      <c r="R60" s="3">
        <f t="shared" si="6"/>
        <v>0</v>
      </c>
      <c r="S60" s="3">
        <v>6934</v>
      </c>
      <c r="T60" s="3">
        <v>657718</v>
      </c>
      <c r="U60" s="3">
        <f t="shared" si="7"/>
        <v>94.8540524949524</v>
      </c>
      <c r="W60" s="3"/>
      <c r="X60" s="3"/>
      <c r="Y60" s="3"/>
    </row>
    <row r="61" s="1" customFormat="1" ht="30" customHeight="1" spans="1:25">
      <c r="A61" s="13">
        <v>59</v>
      </c>
      <c r="B61" s="9" t="s">
        <v>228</v>
      </c>
      <c r="C61" s="9" t="s">
        <v>229</v>
      </c>
      <c r="D61" s="9" t="s">
        <v>126</v>
      </c>
      <c r="E61" s="9">
        <v>8</v>
      </c>
      <c r="F61" s="9" t="s">
        <v>44</v>
      </c>
      <c r="G61" s="9" t="s">
        <v>230</v>
      </c>
      <c r="H61" s="14" t="s">
        <v>27</v>
      </c>
      <c r="I61" s="9" t="s">
        <v>231</v>
      </c>
      <c r="J61" s="9">
        <v>1200</v>
      </c>
      <c r="K61" s="9">
        <v>500</v>
      </c>
      <c r="L61" s="9">
        <v>100</v>
      </c>
      <c r="M61" s="25">
        <v>800</v>
      </c>
      <c r="N61" s="25"/>
      <c r="O61" s="19">
        <f>U61*R61</f>
        <v>9105.98903951543</v>
      </c>
      <c r="P61" s="26">
        <f>SUM(J61:O61)</f>
        <v>11705.9890395154</v>
      </c>
      <c r="Q61" s="31">
        <v>12</v>
      </c>
      <c r="R61" s="3">
        <f t="shared" si="6"/>
        <v>96</v>
      </c>
      <c r="S61" s="3">
        <v>6934</v>
      </c>
      <c r="T61" s="3">
        <v>657718</v>
      </c>
      <c r="U61" s="3">
        <f t="shared" si="7"/>
        <v>94.8540524949524</v>
      </c>
      <c r="W61" s="3"/>
      <c r="X61" s="3"/>
      <c r="Y61" s="3"/>
    </row>
    <row r="62" s="1" customFormat="1" ht="31" customHeight="1" spans="1:25">
      <c r="A62" s="13">
        <v>60</v>
      </c>
      <c r="B62" s="9"/>
      <c r="C62" s="9"/>
      <c r="D62" s="9"/>
      <c r="E62" s="9"/>
      <c r="F62" s="9"/>
      <c r="G62" s="9" t="s">
        <v>232</v>
      </c>
      <c r="H62" s="15"/>
      <c r="I62" s="9" t="s">
        <v>233</v>
      </c>
      <c r="J62" s="9"/>
      <c r="K62" s="9"/>
      <c r="L62" s="9"/>
      <c r="M62" s="25"/>
      <c r="N62" s="25"/>
      <c r="O62" s="19"/>
      <c r="P62" s="27"/>
      <c r="Q62" s="31"/>
      <c r="R62" s="3">
        <f t="shared" si="6"/>
        <v>0</v>
      </c>
      <c r="S62" s="3">
        <v>6934</v>
      </c>
      <c r="T62" s="3">
        <v>657718</v>
      </c>
      <c r="U62" s="3">
        <f t="shared" si="7"/>
        <v>94.8540524949524</v>
      </c>
      <c r="W62" s="3"/>
      <c r="X62" s="3"/>
      <c r="Y62" s="3"/>
    </row>
    <row r="63" s="1" customFormat="1" ht="32" customHeight="1" spans="1:25">
      <c r="A63" s="13">
        <v>61</v>
      </c>
      <c r="B63" s="9" t="s">
        <v>234</v>
      </c>
      <c r="C63" s="9" t="s">
        <v>235</v>
      </c>
      <c r="D63" s="9" t="s">
        <v>236</v>
      </c>
      <c r="E63" s="16">
        <v>8</v>
      </c>
      <c r="F63" s="9" t="s">
        <v>44</v>
      </c>
      <c r="G63" s="9" t="s">
        <v>237</v>
      </c>
      <c r="H63" s="9" t="s">
        <v>46</v>
      </c>
      <c r="I63" s="9" t="s">
        <v>238</v>
      </c>
      <c r="J63" s="9">
        <v>400</v>
      </c>
      <c r="K63" s="9">
        <v>500</v>
      </c>
      <c r="L63" s="9">
        <v>100</v>
      </c>
      <c r="M63" s="24">
        <f>M61/Q61*Q63</f>
        <v>266.666666666667</v>
      </c>
      <c r="N63" s="28"/>
      <c r="O63" s="19">
        <f t="shared" ref="O63:O75" si="8">U63*R63</f>
        <v>3035.32967983848</v>
      </c>
      <c r="P63" s="20">
        <f t="shared" ref="P63:P75" si="9">SUM(J63:O63)</f>
        <v>4301.99634650514</v>
      </c>
      <c r="Q63" s="1">
        <v>4</v>
      </c>
      <c r="R63" s="3">
        <f t="shared" si="6"/>
        <v>32</v>
      </c>
      <c r="S63" s="3">
        <v>6934</v>
      </c>
      <c r="T63" s="3">
        <v>657718</v>
      </c>
      <c r="U63" s="3">
        <f t="shared" si="7"/>
        <v>94.8540524949524</v>
      </c>
      <c r="W63" s="3"/>
      <c r="X63" s="3"/>
      <c r="Y63" s="3"/>
    </row>
    <row r="64" s="1" customFormat="1" ht="33" customHeight="1" spans="1:25">
      <c r="A64" s="13">
        <v>62</v>
      </c>
      <c r="B64" s="9" t="s">
        <v>239</v>
      </c>
      <c r="C64" s="9" t="s">
        <v>240</v>
      </c>
      <c r="D64" s="9" t="s">
        <v>88</v>
      </c>
      <c r="E64" s="16">
        <v>9</v>
      </c>
      <c r="F64" s="9" t="s">
        <v>44</v>
      </c>
      <c r="G64" s="9" t="s">
        <v>241</v>
      </c>
      <c r="H64" s="9" t="s">
        <v>242</v>
      </c>
      <c r="I64" s="9"/>
      <c r="J64" s="9">
        <v>800</v>
      </c>
      <c r="K64" s="9">
        <v>500</v>
      </c>
      <c r="L64" s="9">
        <v>100</v>
      </c>
      <c r="M64" s="25">
        <v>600</v>
      </c>
      <c r="N64" s="29">
        <v>6000</v>
      </c>
      <c r="O64" s="19">
        <f t="shared" si="8"/>
        <v>6829.49177963657</v>
      </c>
      <c r="P64" s="20">
        <f t="shared" si="9"/>
        <v>14829.4917796366</v>
      </c>
      <c r="Q64" s="1">
        <v>8</v>
      </c>
      <c r="R64" s="3">
        <f t="shared" si="6"/>
        <v>72</v>
      </c>
      <c r="S64" s="3">
        <v>6934</v>
      </c>
      <c r="T64" s="3">
        <v>657718</v>
      </c>
      <c r="U64" s="3">
        <f t="shared" si="7"/>
        <v>94.8540524949524</v>
      </c>
      <c r="W64" s="3"/>
      <c r="X64" s="3"/>
      <c r="Y64" s="3"/>
    </row>
    <row r="65" ht="32" customHeight="1" spans="1:21">
      <c r="A65" s="13">
        <v>63</v>
      </c>
      <c r="B65" s="10" t="s">
        <v>243</v>
      </c>
      <c r="C65" s="8" t="s">
        <v>244</v>
      </c>
      <c r="D65" s="8" t="s">
        <v>245</v>
      </c>
      <c r="E65" s="32">
        <v>7</v>
      </c>
      <c r="F65" s="8" t="s">
        <v>25</v>
      </c>
      <c r="G65" s="10" t="s">
        <v>237</v>
      </c>
      <c r="H65" s="10" t="s">
        <v>46</v>
      </c>
      <c r="I65" s="10" t="s">
        <v>246</v>
      </c>
      <c r="J65" s="8">
        <v>400</v>
      </c>
      <c r="K65" s="8">
        <v>500</v>
      </c>
      <c r="L65" s="8">
        <v>100</v>
      </c>
      <c r="M65" s="34">
        <v>233</v>
      </c>
      <c r="N65" s="35"/>
      <c r="O65" s="19">
        <f t="shared" si="8"/>
        <v>2655.91346985867</v>
      </c>
      <c r="P65" s="20">
        <f t="shared" si="9"/>
        <v>3888.91346985867</v>
      </c>
      <c r="Q65" s="3">
        <v>4</v>
      </c>
      <c r="R65" s="3">
        <f t="shared" si="6"/>
        <v>28</v>
      </c>
      <c r="S65" s="3">
        <v>6934</v>
      </c>
      <c r="T65" s="3">
        <v>657718</v>
      </c>
      <c r="U65" s="3">
        <f t="shared" si="7"/>
        <v>94.8540524949524</v>
      </c>
    </row>
    <row r="66" ht="31" customHeight="1" spans="1:21">
      <c r="A66" s="13">
        <v>64</v>
      </c>
      <c r="B66" s="10" t="s">
        <v>247</v>
      </c>
      <c r="C66" s="8" t="s">
        <v>248</v>
      </c>
      <c r="D66" s="8" t="s">
        <v>81</v>
      </c>
      <c r="E66" s="32">
        <v>9</v>
      </c>
      <c r="F66" s="8" t="s">
        <v>44</v>
      </c>
      <c r="G66" s="10" t="s">
        <v>241</v>
      </c>
      <c r="H66" s="10" t="s">
        <v>242</v>
      </c>
      <c r="I66" s="10"/>
      <c r="J66" s="8">
        <v>800</v>
      </c>
      <c r="K66" s="8">
        <v>500</v>
      </c>
      <c r="L66" s="8">
        <v>100</v>
      </c>
      <c r="M66" s="36">
        <v>600</v>
      </c>
      <c r="N66" s="37">
        <v>6000</v>
      </c>
      <c r="O66" s="19">
        <f t="shared" si="8"/>
        <v>6829.49177963657</v>
      </c>
      <c r="P66" s="20">
        <f t="shared" si="9"/>
        <v>14829.4917796366</v>
      </c>
      <c r="Q66" s="3">
        <v>8</v>
      </c>
      <c r="R66" s="3">
        <f t="shared" si="6"/>
        <v>72</v>
      </c>
      <c r="S66" s="3">
        <v>6934</v>
      </c>
      <c r="T66" s="3">
        <v>657718</v>
      </c>
      <c r="U66" s="3">
        <f t="shared" si="7"/>
        <v>94.8540524949524</v>
      </c>
    </row>
    <row r="67" ht="31" customHeight="1" spans="1:21">
      <c r="A67" s="13">
        <v>65</v>
      </c>
      <c r="B67" s="10" t="s">
        <v>249</v>
      </c>
      <c r="C67" s="8" t="s">
        <v>250</v>
      </c>
      <c r="D67" s="8" t="s">
        <v>103</v>
      </c>
      <c r="E67" s="8">
        <v>8</v>
      </c>
      <c r="F67" s="8" t="s">
        <v>44</v>
      </c>
      <c r="G67" s="10" t="s">
        <v>251</v>
      </c>
      <c r="H67" s="10" t="s">
        <v>105</v>
      </c>
      <c r="I67" s="10" t="s">
        <v>252</v>
      </c>
      <c r="J67" s="8">
        <v>900</v>
      </c>
      <c r="K67" s="38">
        <v>500</v>
      </c>
      <c r="L67" s="8">
        <v>100</v>
      </c>
      <c r="M67" s="36">
        <v>600</v>
      </c>
      <c r="N67" s="37"/>
      <c r="O67" s="19">
        <f t="shared" si="8"/>
        <v>6829.49177963657</v>
      </c>
      <c r="P67" s="20">
        <f t="shared" si="9"/>
        <v>8929.49177963657</v>
      </c>
      <c r="Q67" s="42">
        <v>9</v>
      </c>
      <c r="R67" s="3">
        <f t="shared" si="6"/>
        <v>72</v>
      </c>
      <c r="S67" s="3">
        <v>6934</v>
      </c>
      <c r="T67" s="3">
        <v>657718</v>
      </c>
      <c r="U67" s="3">
        <f t="shared" si="7"/>
        <v>94.8540524949524</v>
      </c>
    </row>
    <row r="68" ht="33" customHeight="1" spans="1:21">
      <c r="A68" s="13">
        <v>66</v>
      </c>
      <c r="B68" s="10" t="s">
        <v>253</v>
      </c>
      <c r="C68" s="8"/>
      <c r="D68" s="8" t="s">
        <v>126</v>
      </c>
      <c r="E68" s="8">
        <v>8</v>
      </c>
      <c r="F68" s="8" t="s">
        <v>44</v>
      </c>
      <c r="G68" s="10" t="s">
        <v>230</v>
      </c>
      <c r="H68" s="10" t="s">
        <v>216</v>
      </c>
      <c r="I68" s="10"/>
      <c r="J68" s="8">
        <v>300</v>
      </c>
      <c r="K68" s="38">
        <v>500</v>
      </c>
      <c r="L68" s="8">
        <v>100</v>
      </c>
      <c r="M68" s="36">
        <f>M61/Q61*Q68</f>
        <v>200</v>
      </c>
      <c r="N68" s="37"/>
      <c r="O68" s="19">
        <f t="shared" si="8"/>
        <v>2276.49725987886</v>
      </c>
      <c r="P68" s="20">
        <f t="shared" si="9"/>
        <v>3376.49725987886</v>
      </c>
      <c r="Q68" s="42">
        <v>3</v>
      </c>
      <c r="R68" s="3">
        <f t="shared" si="6"/>
        <v>24</v>
      </c>
      <c r="S68" s="3">
        <v>6934</v>
      </c>
      <c r="T68" s="3">
        <v>657718</v>
      </c>
      <c r="U68" s="3">
        <f t="shared" si="7"/>
        <v>94.8540524949524</v>
      </c>
    </row>
    <row r="69" ht="30" customHeight="1" spans="1:21">
      <c r="A69" s="13">
        <v>67</v>
      </c>
      <c r="B69" s="10" t="s">
        <v>254</v>
      </c>
      <c r="C69" s="8" t="s">
        <v>255</v>
      </c>
      <c r="D69" s="8" t="s">
        <v>103</v>
      </c>
      <c r="E69" s="8">
        <v>7</v>
      </c>
      <c r="F69" s="8" t="s">
        <v>25</v>
      </c>
      <c r="G69" s="10" t="s">
        <v>251</v>
      </c>
      <c r="H69" s="10" t="s">
        <v>105</v>
      </c>
      <c r="I69" s="10" t="s">
        <v>256</v>
      </c>
      <c r="J69" s="8">
        <v>900</v>
      </c>
      <c r="K69" s="8">
        <v>500</v>
      </c>
      <c r="L69" s="8">
        <v>100</v>
      </c>
      <c r="M69" s="36">
        <v>525</v>
      </c>
      <c r="N69" s="37"/>
      <c r="O69" s="19">
        <f t="shared" si="8"/>
        <v>5975.805307182</v>
      </c>
      <c r="P69" s="20">
        <f t="shared" si="9"/>
        <v>8000.805307182</v>
      </c>
      <c r="Q69" s="42">
        <v>9</v>
      </c>
      <c r="R69" s="3">
        <f t="shared" si="6"/>
        <v>63</v>
      </c>
      <c r="S69" s="3">
        <v>6934</v>
      </c>
      <c r="T69" s="3">
        <v>657718</v>
      </c>
      <c r="U69" s="3">
        <f t="shared" si="7"/>
        <v>94.8540524949524</v>
      </c>
    </row>
    <row r="70" ht="33" customHeight="1" spans="1:21">
      <c r="A70" s="13">
        <v>68</v>
      </c>
      <c r="B70" s="10" t="s">
        <v>257</v>
      </c>
      <c r="C70" s="8"/>
      <c r="D70" s="8" t="s">
        <v>126</v>
      </c>
      <c r="E70" s="8">
        <v>7</v>
      </c>
      <c r="F70" s="8" t="s">
        <v>25</v>
      </c>
      <c r="G70" s="10" t="s">
        <v>230</v>
      </c>
      <c r="H70" s="10" t="s">
        <v>216</v>
      </c>
      <c r="I70" s="10"/>
      <c r="J70" s="8">
        <v>300</v>
      </c>
      <c r="K70" s="8">
        <v>500</v>
      </c>
      <c r="L70" s="8">
        <v>100</v>
      </c>
      <c r="M70" s="36">
        <v>175</v>
      </c>
      <c r="N70" s="37"/>
      <c r="O70" s="19">
        <f t="shared" si="8"/>
        <v>1991.935102394</v>
      </c>
      <c r="P70" s="20">
        <f t="shared" si="9"/>
        <v>3066.935102394</v>
      </c>
      <c r="Q70" s="42">
        <v>3</v>
      </c>
      <c r="R70" s="3">
        <f t="shared" si="6"/>
        <v>21</v>
      </c>
      <c r="S70" s="3">
        <v>6934</v>
      </c>
      <c r="T70" s="3">
        <v>657718</v>
      </c>
      <c r="U70" s="3">
        <f t="shared" si="7"/>
        <v>94.8540524949524</v>
      </c>
    </row>
    <row r="71" ht="31" customHeight="1" spans="1:21">
      <c r="A71" s="13">
        <v>69</v>
      </c>
      <c r="B71" s="10" t="s">
        <v>258</v>
      </c>
      <c r="C71" s="8" t="s">
        <v>259</v>
      </c>
      <c r="D71" s="8" t="s">
        <v>103</v>
      </c>
      <c r="E71" s="8">
        <v>8</v>
      </c>
      <c r="F71" s="8" t="s">
        <v>44</v>
      </c>
      <c r="G71" s="10" t="s">
        <v>232</v>
      </c>
      <c r="H71" s="10" t="s">
        <v>105</v>
      </c>
      <c r="I71" s="10" t="s">
        <v>231</v>
      </c>
      <c r="J71" s="8">
        <v>900</v>
      </c>
      <c r="K71" s="8">
        <v>500</v>
      </c>
      <c r="L71" s="8">
        <v>100</v>
      </c>
      <c r="M71" s="36">
        <v>600</v>
      </c>
      <c r="N71" s="37"/>
      <c r="O71" s="19">
        <f t="shared" si="8"/>
        <v>6829.49177963657</v>
      </c>
      <c r="P71" s="20">
        <f t="shared" si="9"/>
        <v>8929.49177963657</v>
      </c>
      <c r="Q71" s="42">
        <v>9</v>
      </c>
      <c r="R71" s="3">
        <f t="shared" si="6"/>
        <v>72</v>
      </c>
      <c r="S71" s="3">
        <v>6934</v>
      </c>
      <c r="T71" s="3">
        <v>657718</v>
      </c>
      <c r="U71" s="3">
        <f t="shared" si="7"/>
        <v>94.8540524949524</v>
      </c>
    </row>
    <row r="72" ht="34" customHeight="1" spans="1:21">
      <c r="A72" s="13">
        <v>70</v>
      </c>
      <c r="B72" s="10" t="s">
        <v>260</v>
      </c>
      <c r="C72" s="8"/>
      <c r="D72" s="8" t="s">
        <v>126</v>
      </c>
      <c r="E72" s="8">
        <v>8</v>
      </c>
      <c r="F72" s="8" t="s">
        <v>44</v>
      </c>
      <c r="G72" s="10" t="s">
        <v>230</v>
      </c>
      <c r="H72" s="10" t="s">
        <v>216</v>
      </c>
      <c r="I72" s="10" t="s">
        <v>106</v>
      </c>
      <c r="J72" s="8">
        <v>300</v>
      </c>
      <c r="K72" s="8">
        <v>500</v>
      </c>
      <c r="L72" s="8">
        <v>100</v>
      </c>
      <c r="M72" s="36">
        <v>200</v>
      </c>
      <c r="N72" s="37"/>
      <c r="O72" s="19">
        <f t="shared" si="8"/>
        <v>2276.49725987886</v>
      </c>
      <c r="P72" s="20">
        <f t="shared" si="9"/>
        <v>3376.49725987886</v>
      </c>
      <c r="Q72" s="42">
        <v>3</v>
      </c>
      <c r="R72" s="3">
        <f t="shared" si="6"/>
        <v>24</v>
      </c>
      <c r="S72" s="3">
        <v>6934</v>
      </c>
      <c r="T72" s="3">
        <v>657718</v>
      </c>
      <c r="U72" s="3">
        <f t="shared" si="7"/>
        <v>94.8540524949524</v>
      </c>
    </row>
    <row r="73" ht="33" customHeight="1" spans="1:21">
      <c r="A73" s="13">
        <v>71</v>
      </c>
      <c r="B73" s="10" t="s">
        <v>261</v>
      </c>
      <c r="C73" s="8" t="s">
        <v>262</v>
      </c>
      <c r="D73" s="8" t="s">
        <v>263</v>
      </c>
      <c r="E73" s="8">
        <v>9</v>
      </c>
      <c r="F73" s="8" t="s">
        <v>44</v>
      </c>
      <c r="G73" s="8" t="s">
        <v>251</v>
      </c>
      <c r="H73" s="10" t="s">
        <v>105</v>
      </c>
      <c r="I73" s="10" t="s">
        <v>211</v>
      </c>
      <c r="J73" s="8">
        <v>900</v>
      </c>
      <c r="K73" s="8">
        <v>500</v>
      </c>
      <c r="L73" s="8">
        <v>100</v>
      </c>
      <c r="M73" s="36">
        <v>675</v>
      </c>
      <c r="N73" s="37"/>
      <c r="O73" s="19">
        <f t="shared" si="8"/>
        <v>7683.17825209115</v>
      </c>
      <c r="P73" s="20">
        <f t="shared" si="9"/>
        <v>9858.17825209115</v>
      </c>
      <c r="Q73" s="42">
        <v>9</v>
      </c>
      <c r="R73" s="3">
        <f t="shared" si="6"/>
        <v>81</v>
      </c>
      <c r="S73" s="3">
        <v>6934</v>
      </c>
      <c r="T73" s="3">
        <v>657718</v>
      </c>
      <c r="U73" s="3">
        <f t="shared" si="7"/>
        <v>94.8540524949524</v>
      </c>
    </row>
    <row r="74" ht="33" customHeight="1" spans="1:21">
      <c r="A74" s="13">
        <v>72</v>
      </c>
      <c r="B74" s="10" t="s">
        <v>264</v>
      </c>
      <c r="C74" s="8"/>
      <c r="D74" s="8" t="s">
        <v>126</v>
      </c>
      <c r="E74" s="8">
        <v>9</v>
      </c>
      <c r="F74" s="8"/>
      <c r="G74" s="10" t="s">
        <v>230</v>
      </c>
      <c r="H74" s="10" t="s">
        <v>216</v>
      </c>
      <c r="I74" s="10"/>
      <c r="J74" s="8">
        <v>300</v>
      </c>
      <c r="K74" s="8">
        <v>500</v>
      </c>
      <c r="L74" s="8">
        <v>100</v>
      </c>
      <c r="M74" s="36">
        <v>225</v>
      </c>
      <c r="N74" s="37"/>
      <c r="O74" s="19">
        <f t="shared" si="8"/>
        <v>2561.05941736372</v>
      </c>
      <c r="P74" s="20">
        <f t="shared" si="9"/>
        <v>3686.05941736372</v>
      </c>
      <c r="Q74" s="42">
        <v>3</v>
      </c>
      <c r="R74" s="3">
        <f t="shared" si="6"/>
        <v>27</v>
      </c>
      <c r="S74" s="3">
        <v>6934</v>
      </c>
      <c r="T74" s="3">
        <v>657718</v>
      </c>
      <c r="U74" s="3">
        <f t="shared" si="7"/>
        <v>94.8540524949524</v>
      </c>
    </row>
    <row r="75" ht="36" customHeight="1" spans="1:21">
      <c r="A75" s="13">
        <v>73</v>
      </c>
      <c r="B75" s="10" t="s">
        <v>265</v>
      </c>
      <c r="C75" s="8" t="s">
        <v>266</v>
      </c>
      <c r="D75" s="8" t="s">
        <v>88</v>
      </c>
      <c r="E75" s="8">
        <v>9</v>
      </c>
      <c r="F75" s="8" t="s">
        <v>44</v>
      </c>
      <c r="G75" s="10" t="s">
        <v>26</v>
      </c>
      <c r="H75" s="10" t="s">
        <v>27</v>
      </c>
      <c r="I75" s="10" t="s">
        <v>180</v>
      </c>
      <c r="J75" s="8">
        <v>1200</v>
      </c>
      <c r="K75" s="8">
        <v>500</v>
      </c>
      <c r="L75" s="8">
        <v>100</v>
      </c>
      <c r="M75" s="36">
        <v>900</v>
      </c>
      <c r="N75" s="35">
        <v>6000</v>
      </c>
      <c r="O75" s="19">
        <f t="shared" si="8"/>
        <v>10244.2376694549</v>
      </c>
      <c r="P75" s="20">
        <f t="shared" si="9"/>
        <v>18944.2376694549</v>
      </c>
      <c r="Q75" s="3">
        <v>12</v>
      </c>
      <c r="R75" s="3">
        <f t="shared" si="6"/>
        <v>108</v>
      </c>
      <c r="S75" s="3">
        <v>6934</v>
      </c>
      <c r="T75" s="3">
        <v>657718</v>
      </c>
      <c r="U75" s="3">
        <f t="shared" si="7"/>
        <v>94.8540524949524</v>
      </c>
    </row>
    <row r="76" spans="5:18">
      <c r="E76" s="3">
        <f>SUM(E3:E75)</f>
        <v>658</v>
      </c>
      <c r="J76" s="3">
        <f t="shared" ref="J76:R76" si="10">SUM(J3:J75)</f>
        <v>73900</v>
      </c>
      <c r="K76" s="3">
        <f t="shared" si="10"/>
        <v>35500</v>
      </c>
      <c r="L76" s="3">
        <f t="shared" si="10"/>
        <v>7100</v>
      </c>
      <c r="M76" s="39">
        <f t="shared" si="10"/>
        <v>57782</v>
      </c>
      <c r="N76" s="3">
        <f t="shared" si="10"/>
        <v>18000</v>
      </c>
      <c r="O76" s="4">
        <f t="shared" si="10"/>
        <v>657718</v>
      </c>
      <c r="P76" s="39">
        <f t="shared" si="10"/>
        <v>850000</v>
      </c>
      <c r="Q76" s="3">
        <f t="shared" si="10"/>
        <v>739</v>
      </c>
      <c r="R76" s="3">
        <f t="shared" si="10"/>
        <v>6934</v>
      </c>
    </row>
    <row r="78" spans="13:14">
      <c r="M78" s="30">
        <f>J76+K76+L76+M76+N76</f>
        <v>192282</v>
      </c>
      <c r="N78" s="40"/>
    </row>
    <row r="82" spans="13:14">
      <c r="M82" s="41"/>
      <c r="N82" s="41"/>
    </row>
    <row r="83" spans="3:3">
      <c r="C83" s="33"/>
    </row>
  </sheetData>
  <mergeCells count="52">
    <mergeCell ref="A1:W1"/>
    <mergeCell ref="V2:W2"/>
    <mergeCell ref="V3:W3"/>
    <mergeCell ref="V4:W4"/>
    <mergeCell ref="V5:W5"/>
    <mergeCell ref="V6:W6"/>
    <mergeCell ref="V7:W7"/>
    <mergeCell ref="V8:W8"/>
    <mergeCell ref="V9:W9"/>
    <mergeCell ref="V10:W10"/>
    <mergeCell ref="V11:W11"/>
    <mergeCell ref="V12:W12"/>
    <mergeCell ref="M78:N78"/>
    <mergeCell ref="M82:N82"/>
    <mergeCell ref="B59:B60"/>
    <mergeCell ref="B61:B62"/>
    <mergeCell ref="C59:C60"/>
    <mergeCell ref="C61:C62"/>
    <mergeCell ref="C67:C68"/>
    <mergeCell ref="C69:C70"/>
    <mergeCell ref="C71:C72"/>
    <mergeCell ref="C73:C74"/>
    <mergeCell ref="D59:D60"/>
    <mergeCell ref="D61:D62"/>
    <mergeCell ref="E59:E60"/>
    <mergeCell ref="E61:E62"/>
    <mergeCell ref="F59:F60"/>
    <mergeCell ref="F61:F62"/>
    <mergeCell ref="F73:F74"/>
    <mergeCell ref="H59:H60"/>
    <mergeCell ref="H61:H62"/>
    <mergeCell ref="I63:I64"/>
    <mergeCell ref="I65:I66"/>
    <mergeCell ref="I67:I68"/>
    <mergeCell ref="I69:I70"/>
    <mergeCell ref="I73:I74"/>
    <mergeCell ref="J59:J60"/>
    <mergeCell ref="J61:J62"/>
    <mergeCell ref="K59:K60"/>
    <mergeCell ref="K61:K62"/>
    <mergeCell ref="L59:L60"/>
    <mergeCell ref="L61:L62"/>
    <mergeCell ref="M59:M60"/>
    <mergeCell ref="M61:M62"/>
    <mergeCell ref="N59:N60"/>
    <mergeCell ref="N61:N62"/>
    <mergeCell ref="O59:O60"/>
    <mergeCell ref="O61:O62"/>
    <mergeCell ref="P59:P60"/>
    <mergeCell ref="P61:P62"/>
    <mergeCell ref="Q59:Q60"/>
    <mergeCell ref="Q61:Q62"/>
  </mergeCells>
  <pageMargins left="0.554861111111111" right="0.554861111111111" top="0.865972222222222" bottom="0.66875" header="0.5" footer="0.5"/>
  <pageSetup paperSize="9" scale="86" orientation="landscape" horizontalDpi="600"/>
  <headerFooter/>
  <rowBreaks count="2" manualBreakCount="2">
    <brk id="64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えい°朩孒♥</cp:lastModifiedBy>
  <dcterms:created xsi:type="dcterms:W3CDTF">2025-08-21T07:09:00Z</dcterms:created>
  <dcterms:modified xsi:type="dcterms:W3CDTF">2025-09-05T09:54:04Z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733B492FE0F44F8D81E5498BB4AF58EC_13</vt:lpwstr>
  </property>
  <property fmtid="{D5CDD505-2E9C-101B-9397-08002B2CF9AE}" pid="3" name="KSOProductBuildVer">
    <vt:lpwstr>2052-12.1.0.22529</vt:lpwstr>
  </property>
</Properties>
</file>