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9月" sheetId="1" r:id="rId1"/>
  </sheets>
  <definedNames>
    <definedName name="_xlnm._FilterDatabase" localSheetId="0" hidden="1">涢水社区9月!$A$1:$L$24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<sst xmlns="http://schemas.openxmlformats.org/spreadsheetml/2006/main" count="57" uniqueCount="50">
  <si>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7  月 份 科 目 余 额 表</t>
    </r>
  </si>
  <si>
    <t>填报单位：涢水社区                    填报时间     2021   年  7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</si>
  <si>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</si>
  <si>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</si>
  <si>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</si>
  <si>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</si>
  <si>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</si>
  <si>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</si>
  <si>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 xml:space="preserve"> 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</si>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</sst>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10" zoomScaleNormal="110" topLeftCell="A3" workbookViewId="0">
      <selection activeCell="P12" sqref="P12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  <c r="P3" s="1" t="s">
        <v>8</v>
      </c>
    </row>
    <row r="4" s="1" customFormat="1" ht="21" customHeight="1" spans="1:12">
      <c r="A4" s="8"/>
      <c r="B4" s="9"/>
      <c r="C4" s="8"/>
      <c r="D4" s="10" t="s">
        <v>9</v>
      </c>
      <c r="E4" s="10" t="s">
        <v>10</v>
      </c>
      <c r="F4" s="8"/>
      <c r="G4" s="8"/>
      <c r="H4" s="8"/>
      <c r="I4" s="8"/>
      <c r="J4" s="10" t="s">
        <v>9</v>
      </c>
      <c r="K4" s="10" t="s">
        <v>10</v>
      </c>
      <c r="L4" s="8"/>
    </row>
    <row r="5" s="1" customFormat="1" ht="21" customHeight="1" spans="1:12">
      <c r="A5" s="4" t="s">
        <v>11</v>
      </c>
      <c r="B5" s="11" t="s">
        <v>12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13</v>
      </c>
      <c r="H5" s="14" t="s">
        <v>14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15</v>
      </c>
      <c r="C6" s="12">
        <v>6893030.48</v>
      </c>
      <c r="D6" s="12">
        <f>77624.5+20000+31252.8+12664.8</f>
        <v>141542.1</v>
      </c>
      <c r="E6" s="12">
        <f>2460+7207.5+16240.9+2400+2331+400+7500+20000+10000+22139+41114.17+41114.17+41114.17+146161+106739+46628+457410.3+5213+2788+8280+8625+2777</f>
        <v>998642.21</v>
      </c>
      <c r="F6" s="12">
        <f t="shared" si="0"/>
        <v>6035930.37</v>
      </c>
      <c r="G6" s="16"/>
      <c r="H6" s="14" t="s">
        <v>16</v>
      </c>
      <c r="I6" s="12">
        <v>1266577.87</v>
      </c>
      <c r="J6" s="12">
        <f>457410.3+8280</f>
        <v>465690.3</v>
      </c>
      <c r="K6" s="12"/>
      <c r="L6" s="12">
        <f t="shared" si="1"/>
        <v>800887.57</v>
      </c>
    </row>
    <row r="7" s="1" customFormat="1" ht="21" customHeight="1" spans="1:12">
      <c r="A7" s="15"/>
      <c r="B7" s="11" t="s">
        <v>17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18</v>
      </c>
      <c r="I7" s="12"/>
      <c r="J7" s="12"/>
      <c r="K7" s="12"/>
      <c r="L7" s="12"/>
    </row>
    <row r="8" s="1" customFormat="1" ht="21" customHeight="1" spans="1:12">
      <c r="A8" s="15"/>
      <c r="B8" s="11" t="s">
        <v>19</v>
      </c>
      <c r="C8" s="12">
        <v>16073728.02</v>
      </c>
      <c r="D8" s="12"/>
      <c r="E8" s="12"/>
      <c r="F8" s="12">
        <f t="shared" si="0"/>
        <v>16073728.02</v>
      </c>
      <c r="G8" s="16"/>
      <c r="H8" s="14" t="s">
        <v>20</v>
      </c>
      <c r="I8" s="12"/>
      <c r="J8" s="12"/>
      <c r="K8" s="12"/>
      <c r="L8" s="12"/>
    </row>
    <row r="9" s="1" customFormat="1" ht="21" customHeight="1" spans="1:12">
      <c r="A9" s="15"/>
      <c r="B9" s="11" t="s">
        <v>21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22</v>
      </c>
      <c r="I9" s="12"/>
      <c r="J9" s="12"/>
      <c r="K9" s="12"/>
      <c r="L9" s="12"/>
    </row>
    <row r="10" s="1" customFormat="1" ht="21" customHeight="1" spans="1:12">
      <c r="A10" s="15"/>
      <c r="B10" s="11" t="s">
        <v>23</v>
      </c>
      <c r="C10" s="12"/>
      <c r="D10" s="12"/>
      <c r="E10" s="12"/>
      <c r="F10" s="12"/>
      <c r="G10" s="16"/>
      <c r="H10" s="14" t="s">
        <v>24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25</v>
      </c>
      <c r="C11" s="12"/>
      <c r="D11" s="12"/>
      <c r="E11" s="12"/>
      <c r="F11" s="12"/>
      <c r="G11" s="16"/>
      <c r="H11" s="14" t="s">
        <v>26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27</v>
      </c>
      <c r="C12" s="12"/>
      <c r="D12" s="12"/>
      <c r="E12" s="12"/>
      <c r="F12" s="12"/>
      <c r="G12" s="16"/>
      <c r="H12" s="14" t="s">
        <v>28</v>
      </c>
      <c r="I12" s="12">
        <v>32019155.52</v>
      </c>
      <c r="J12" s="12">
        <f>20000</f>
        <v>20000</v>
      </c>
      <c r="K12" s="12">
        <f>77624.5</f>
        <v>77624.5</v>
      </c>
      <c r="L12" s="12">
        <f t="shared" si="1"/>
        <v>32076780.02</v>
      </c>
    </row>
    <row r="13" s="1" customFormat="1" ht="21" customHeight="1" spans="1:12">
      <c r="A13" s="15"/>
      <c r="B13" s="11" t="s">
        <v>29</v>
      </c>
      <c r="C13" s="12">
        <v>7363165.31</v>
      </c>
      <c r="D13" s="12">
        <f>22139</f>
        <v>22139</v>
      </c>
      <c r="E13" s="12"/>
      <c r="F13" s="12">
        <f t="shared" ref="F13:F20" si="2">C13+D13-E13</f>
        <v>7385304.31</v>
      </c>
      <c r="G13" s="16"/>
      <c r="H13" s="14" t="s">
        <v>30</v>
      </c>
      <c r="I13" s="12"/>
      <c r="J13" s="12"/>
      <c r="K13" s="12"/>
      <c r="L13" s="12"/>
    </row>
    <row r="14" s="1" customFormat="1" ht="21" customHeight="1" spans="1:12">
      <c r="A14" s="15"/>
      <c r="B14" s="11" t="s">
        <v>31</v>
      </c>
      <c r="C14" s="12"/>
      <c r="D14" s="12"/>
      <c r="E14" s="12"/>
      <c r="F14" s="12"/>
      <c r="G14" s="16"/>
      <c r="H14" s="14" t="s">
        <v>32</v>
      </c>
      <c r="I14" s="12"/>
      <c r="J14" s="12"/>
      <c r="K14" s="12"/>
      <c r="L14" s="12"/>
    </row>
    <row r="15" s="1" customFormat="1" ht="21" customHeight="1" spans="1:12">
      <c r="A15" s="15"/>
      <c r="B15" s="11" t="s">
        <v>33</v>
      </c>
      <c r="C15" s="12"/>
      <c r="D15" s="12"/>
      <c r="E15" s="12"/>
      <c r="F15" s="12"/>
      <c r="G15" s="16"/>
      <c r="H15" s="14" t="s">
        <v>34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35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36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37</v>
      </c>
      <c r="C17" s="12"/>
      <c r="D17" s="12"/>
      <c r="E17" s="12"/>
      <c r="F17" s="12"/>
      <c r="G17" s="16"/>
      <c r="H17" s="14" t="s">
        <v>38</v>
      </c>
      <c r="I17" s="12">
        <v>373445</v>
      </c>
      <c r="J17" s="12"/>
      <c r="K17" s="12">
        <f>12664.8</f>
        <v>12664.8</v>
      </c>
      <c r="L17" s="12">
        <f t="shared" si="3"/>
        <v>386109.8</v>
      </c>
    </row>
    <row r="18" s="1" customFormat="1" ht="21" customHeight="1" spans="1:12">
      <c r="A18" s="15"/>
      <c r="B18" s="11" t="s">
        <v>39</v>
      </c>
      <c r="C18" s="12">
        <v>0</v>
      </c>
      <c r="D18" s="12"/>
      <c r="E18" s="12"/>
      <c r="F18" s="12">
        <f t="shared" si="2"/>
        <v>0</v>
      </c>
      <c r="G18" s="16"/>
      <c r="H18" s="14" t="s">
        <v>40</v>
      </c>
      <c r="I18" s="12">
        <v>0</v>
      </c>
      <c r="J18" s="12"/>
      <c r="K18" s="12">
        <f>20000+31252.8</f>
        <v>51252.8</v>
      </c>
      <c r="L18" s="12">
        <f t="shared" si="3"/>
        <v>51252.8</v>
      </c>
    </row>
    <row r="19" s="1" customFormat="1" ht="21" customHeight="1" spans="1:12">
      <c r="A19" s="15"/>
      <c r="B19" s="11" t="s">
        <v>41</v>
      </c>
      <c r="C19" s="12">
        <v>562847.28</v>
      </c>
      <c r="D19" s="12">
        <f>7207.5+16240.9+10000+41114.17+41114.17+41114.17+146161+106739+46628+5213+2777</f>
        <v>464308.91</v>
      </c>
      <c r="E19" s="12"/>
      <c r="F19" s="12">
        <f t="shared" si="2"/>
        <v>1027156.19</v>
      </c>
      <c r="G19" s="16"/>
      <c r="H19" s="14" t="s">
        <v>42</v>
      </c>
      <c r="I19" s="12"/>
      <c r="J19" s="12"/>
      <c r="K19" s="12"/>
      <c r="L19" s="12"/>
    </row>
    <row r="20" s="1" customFormat="1" ht="21" customHeight="1" spans="1:12">
      <c r="A20" s="15"/>
      <c r="B20" s="11" t="s">
        <v>43</v>
      </c>
      <c r="C20" s="12">
        <v>378390.97</v>
      </c>
      <c r="D20" s="12">
        <f>2460+2400+2331+400+7500+2788+8625</f>
        <v>26504</v>
      </c>
      <c r="E20" s="12"/>
      <c r="F20" s="12">
        <f t="shared" si="2"/>
        <v>404894.97</v>
      </c>
      <c r="G20" s="16"/>
      <c r="H20" s="14" t="s">
        <v>44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45</v>
      </c>
      <c r="C23" s="12">
        <f>SUM(C5:C22)</f>
        <v>33849120.54</v>
      </c>
      <c r="D23" s="12">
        <f>SUM(D5:D20)</f>
        <v>654494.01</v>
      </c>
      <c r="E23" s="12">
        <f>SUM(E6:E20)</f>
        <v>998642.21</v>
      </c>
      <c r="F23" s="12">
        <f>F5+F6+F7+F8+F9+F10+F11+F12+F13+F14+F15+F16+F17+F18+F19+F20+F21+F22</f>
        <v>33504972.34</v>
      </c>
      <c r="G23" s="18"/>
      <c r="H23" s="14" t="s">
        <v>45</v>
      </c>
      <c r="I23" s="12">
        <f>SUM(I5:I22)</f>
        <v>33849120.54</v>
      </c>
      <c r="J23" s="12">
        <f>SUM(J5:J22)</f>
        <v>485690.3</v>
      </c>
      <c r="K23" s="12">
        <f>SUM(K5:K19)</f>
        <v>141542.1</v>
      </c>
      <c r="L23" s="12">
        <f>L5+L6+L7+L8+L9+L10+L11+L12+L13+L14+L15+L16+L17+L18+L19+L20+L21+L22</f>
        <v>33504972.34</v>
      </c>
    </row>
    <row r="24" s="1" customFormat="1" ht="21" customHeight="1" spans="2:11">
      <c r="B24" s="19" t="s">
        <v>46</v>
      </c>
      <c r="E24" s="1" t="s">
        <v>47</v>
      </c>
      <c r="H24" s="19" t="s">
        <v>48</v>
      </c>
      <c r="K24" s="1" t="s">
        <v>49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2021-10-29T01:11:00Z</dcterms:created>
  <dcterms:modified xsi:type="dcterms:W3CDTF">2021-11-04T09:06:00Z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9B9A29C4C968486D9FB149E6DEA801A0</vt:lpwstr>
  </property>
  <property fmtid="{D5CDD505-2E9C-101B-9397-08002B2CF9AE}" pid="3" name="KSOProductBuildVer">
    <vt:lpwstr>2052-11.1.0.11045</vt:lpwstr>
  </property>
</Properties>
</file>