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1月 " sheetId="1" r:id="rId1"/>
  </sheets>
  <definedNames>
    <definedName name="_xlnm._FilterDatabase" localSheetId="0" hidden="1">'涢水社区1月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<sst xmlns="http://schemas.openxmlformats.org/spreadsheetml/2006/main" count="56" uniqueCount="49">
  <si>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1  月 份 科 目 余 额 表</t>
    </r>
  </si>
  <si>
    <t>填报单位：涢水社区                    填报时间     2021   年  1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</si>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</sst>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10" zoomScaleNormal="110" topLeftCell="A3" workbookViewId="0">
      <selection activeCell="J12" sqref="J12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</row>
    <row r="4" s="1" customFormat="1" ht="21" customHeight="1" spans="1:12">
      <c r="A4" s="8"/>
      <c r="B4" s="9"/>
      <c r="C4" s="8"/>
      <c r="D4" s="10" t="s">
        <v>8</v>
      </c>
      <c r="E4" s="10" t="s">
        <v>9</v>
      </c>
      <c r="F4" s="8"/>
      <c r="G4" s="8"/>
      <c r="H4" s="8"/>
      <c r="I4" s="8"/>
      <c r="J4" s="10" t="s">
        <v>8</v>
      </c>
      <c r="K4" s="10" t="s">
        <v>9</v>
      </c>
      <c r="L4" s="8"/>
    </row>
    <row r="5" s="1" customFormat="1" ht="21" customHeight="1" spans="1:12">
      <c r="A5" s="4" t="s">
        <v>10</v>
      </c>
      <c r="B5" s="11" t="s">
        <v>11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12</v>
      </c>
      <c r="H5" s="14" t="s">
        <v>13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14</v>
      </c>
      <c r="C6" s="12">
        <v>1642718.65</v>
      </c>
      <c r="D6" s="12">
        <f>143000+86172+20000+577198+34800+1122487</f>
        <v>1983657</v>
      </c>
      <c r="E6" s="12">
        <f>99140</f>
        <v>99140</v>
      </c>
      <c r="F6" s="12">
        <f t="shared" si="0"/>
        <v>3527235.65</v>
      </c>
      <c r="G6" s="16"/>
      <c r="H6" s="14" t="s">
        <v>15</v>
      </c>
      <c r="I6" s="12">
        <v>574624.59</v>
      </c>
      <c r="J6" s="12"/>
      <c r="K6" s="12"/>
      <c r="L6" s="12">
        <f t="shared" si="1"/>
        <v>574624.59</v>
      </c>
    </row>
    <row r="7" s="1" customFormat="1" ht="21" customHeight="1" spans="1:12">
      <c r="A7" s="15"/>
      <c r="B7" s="11" t="s">
        <v>16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17</v>
      </c>
      <c r="I7" s="12"/>
      <c r="J7" s="12"/>
      <c r="K7" s="12"/>
      <c r="L7" s="12"/>
    </row>
    <row r="8" s="1" customFormat="1" ht="21" customHeight="1" spans="1:12">
      <c r="A8" s="15"/>
      <c r="B8" s="11" t="s">
        <v>18</v>
      </c>
      <c r="C8" s="12">
        <v>19125748.02</v>
      </c>
      <c r="D8" s="12"/>
      <c r="E8" s="12"/>
      <c r="F8" s="12">
        <f t="shared" si="0"/>
        <v>19125748.02</v>
      </c>
      <c r="G8" s="16"/>
      <c r="H8" s="14" t="s">
        <v>19</v>
      </c>
      <c r="I8" s="12"/>
      <c r="J8" s="12"/>
      <c r="K8" s="12"/>
      <c r="L8" s="12"/>
    </row>
    <row r="9" s="1" customFormat="1" ht="21" customHeight="1" spans="1:12">
      <c r="A9" s="15"/>
      <c r="B9" s="11" t="s">
        <v>20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21</v>
      </c>
      <c r="I9" s="12"/>
      <c r="J9" s="12"/>
      <c r="K9" s="12"/>
      <c r="L9" s="12"/>
    </row>
    <row r="10" s="1" customFormat="1" ht="21" customHeight="1" spans="1:12">
      <c r="A10" s="15"/>
      <c r="B10" s="11" t="s">
        <v>22</v>
      </c>
      <c r="C10" s="12"/>
      <c r="D10" s="12"/>
      <c r="E10" s="12"/>
      <c r="F10" s="12"/>
      <c r="G10" s="16"/>
      <c r="H10" s="14" t="s">
        <v>23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24</v>
      </c>
      <c r="C11" s="12"/>
      <c r="D11" s="12"/>
      <c r="E11" s="12"/>
      <c r="F11" s="12"/>
      <c r="G11" s="16"/>
      <c r="H11" s="14" t="s">
        <v>25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26</v>
      </c>
      <c r="C12" s="12"/>
      <c r="D12" s="12"/>
      <c r="E12" s="12"/>
      <c r="F12" s="12"/>
      <c r="G12" s="16"/>
      <c r="H12" s="14" t="s">
        <v>27</v>
      </c>
      <c r="I12" s="12">
        <v>30797668.82</v>
      </c>
      <c r="J12" s="12">
        <f>99140</f>
        <v>99140</v>
      </c>
      <c r="K12" s="12">
        <f>577198+1122487</f>
        <v>1699685</v>
      </c>
      <c r="L12" s="12">
        <f t="shared" si="1"/>
        <v>32398213.82</v>
      </c>
    </row>
    <row r="13" s="1" customFormat="1" ht="21" customHeight="1" spans="1:12">
      <c r="A13" s="15"/>
      <c r="B13" s="11" t="s">
        <v>28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29</v>
      </c>
      <c r="I13" s="12"/>
      <c r="J13" s="12"/>
      <c r="K13" s="12"/>
      <c r="L13" s="12"/>
    </row>
    <row r="14" s="1" customFormat="1" ht="21" customHeight="1" spans="1:12">
      <c r="A14" s="15"/>
      <c r="B14" s="11" t="s">
        <v>30</v>
      </c>
      <c r="C14" s="12"/>
      <c r="D14" s="12"/>
      <c r="E14" s="12"/>
      <c r="F14" s="12"/>
      <c r="G14" s="16"/>
      <c r="H14" s="14" t="s">
        <v>31</v>
      </c>
      <c r="I14" s="12"/>
      <c r="J14" s="12"/>
      <c r="K14" s="12"/>
      <c r="L14" s="12"/>
    </row>
    <row r="15" s="1" customFormat="1" ht="21" customHeight="1" spans="1:12">
      <c r="A15" s="15"/>
      <c r="B15" s="11" t="s">
        <v>32</v>
      </c>
      <c r="C15" s="12"/>
      <c r="D15" s="12"/>
      <c r="E15" s="12"/>
      <c r="F15" s="12"/>
      <c r="G15" s="16"/>
      <c r="H15" s="14" t="s">
        <v>33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34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35</v>
      </c>
      <c r="I16" s="12">
        <v>0</v>
      </c>
      <c r="J16" s="12"/>
      <c r="K16" s="12">
        <f>143000</f>
        <v>143000</v>
      </c>
      <c r="L16" s="12">
        <f t="shared" si="3"/>
        <v>143000</v>
      </c>
    </row>
    <row r="17" s="1" customFormat="1" ht="21" customHeight="1" spans="1:12">
      <c r="A17" s="15"/>
      <c r="B17" s="11" t="s">
        <v>36</v>
      </c>
      <c r="C17" s="12"/>
      <c r="D17" s="12"/>
      <c r="E17" s="12"/>
      <c r="F17" s="12"/>
      <c r="G17" s="16"/>
      <c r="H17" s="14" t="s">
        <v>37</v>
      </c>
      <c r="I17" s="12">
        <v>0</v>
      </c>
      <c r="J17" s="12"/>
      <c r="K17" s="12">
        <f>86172+20000+34800</f>
        <v>140972</v>
      </c>
      <c r="L17" s="12">
        <f t="shared" si="3"/>
        <v>140972</v>
      </c>
    </row>
    <row r="18" s="1" customFormat="1" ht="21" customHeight="1" spans="1:12">
      <c r="A18" s="15"/>
      <c r="B18" s="11" t="s">
        <v>38</v>
      </c>
      <c r="C18" s="12">
        <v>0</v>
      </c>
      <c r="D18" s="12"/>
      <c r="E18" s="12"/>
      <c r="F18" s="12">
        <f t="shared" si="2"/>
        <v>0</v>
      </c>
      <c r="G18" s="16"/>
      <c r="H18" s="14" t="s">
        <v>39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40</v>
      </c>
      <c r="C19" s="12">
        <v>0</v>
      </c>
      <c r="D19" s="12"/>
      <c r="E19" s="12"/>
      <c r="F19" s="12">
        <f t="shared" si="2"/>
        <v>0</v>
      </c>
      <c r="G19" s="16"/>
      <c r="H19" s="14" t="s">
        <v>41</v>
      </c>
      <c r="I19" s="12"/>
      <c r="J19" s="12"/>
      <c r="K19" s="12"/>
      <c r="L19" s="12"/>
    </row>
    <row r="20" s="1" customFormat="1" ht="21" customHeight="1" spans="1:12">
      <c r="A20" s="15"/>
      <c r="B20" s="11" t="s">
        <v>42</v>
      </c>
      <c r="C20" s="12">
        <v>0</v>
      </c>
      <c r="D20" s="12"/>
      <c r="E20" s="12"/>
      <c r="F20" s="12">
        <f t="shared" si="2"/>
        <v>0</v>
      </c>
      <c r="G20" s="16"/>
      <c r="H20" s="14" t="s">
        <v>43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44</v>
      </c>
      <c r="C23" s="12">
        <f>SUM(C5:C22)</f>
        <v>31419235.56</v>
      </c>
      <c r="D23" s="12">
        <f>SUM(D5:D20)</f>
        <v>1983657</v>
      </c>
      <c r="E23" s="12">
        <f>SUM(E6:E20)</f>
        <v>99140</v>
      </c>
      <c r="F23" s="12">
        <f>F5+F6+F7+F8+F9+F10+F11+F12+F13+F14+F15+F16+F17+F18+F19+F20+F21+F22</f>
        <v>33303752.56</v>
      </c>
      <c r="G23" s="18"/>
      <c r="H23" s="14" t="s">
        <v>44</v>
      </c>
      <c r="I23" s="12">
        <f>SUM(I5:I22)</f>
        <v>31419235.56</v>
      </c>
      <c r="J23" s="12">
        <f>SUM(J5:J22)</f>
        <v>99140</v>
      </c>
      <c r="K23" s="12">
        <f>SUM(K5:K19)</f>
        <v>1983657</v>
      </c>
      <c r="L23" s="12">
        <f>L5+L6+L7+L8+L9+L10+L11+L12+L13+L14+L15+L16+L17+L18+L19+L20+L21+L22</f>
        <v>33303752.56</v>
      </c>
    </row>
    <row r="24" s="1" customFormat="1" ht="21" customHeight="1" spans="2:11">
      <c r="B24" s="19" t="s">
        <v>45</v>
      </c>
      <c r="E24" s="1" t="s">
        <v>46</v>
      </c>
      <c r="H24" s="19" t="s">
        <v>47</v>
      </c>
      <c r="K24" s="1" t="s">
        <v>48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涢水社区1月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2021-02-18T03:21:00Z</dcterms:created>
  <dcterms:modified xsi:type="dcterms:W3CDTF">2021-09-07T09:14:42Z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