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19335" windowHeight="10365" tabRatio="827" activeTab="24"/>
  </bookViews>
  <sheets>
    <sheet name="封面2022nb" sheetId="1" r:id="rId1"/>
    <sheet name="目录2022nb" sheetId="2" r:id="rId2"/>
    <sheet name="医疗资2022nb01" sheetId="3" r:id="rId3"/>
    <sheet name="医疗2022nb02" sheetId="4" r:id="rId4"/>
    <sheet name="医疗暂2022nb03" sheetId="5" r:id="rId5"/>
    <sheet name="其医资2022nb04" sheetId="6" r:id="rId6"/>
    <sheet name="其医收支2022nb05-1" sheetId="7" r:id="rId7"/>
    <sheet name="其医收支2022nb05-2" sheetId="8" r:id="rId8"/>
    <sheet name="其医暂2022nb06" sheetId="9" r:id="rId9"/>
    <sheet name="居民资2022nb07" sheetId="10" r:id="rId10"/>
    <sheet name="居民收支2022nb08" sheetId="11" r:id="rId11"/>
    <sheet name="居民医疗暂2022nb09" sheetId="12" r:id="rId12"/>
    <sheet name="封闭资2022nbf01" sheetId="13" r:id="rId13"/>
    <sheet name="封闭收支2022nbf02" sheetId="14" r:id="rId14"/>
    <sheet name="封闭其医收支2022nbf03-1" sheetId="15" r:id="rId15"/>
    <sheet name="封闭其医收支2022nbf03-2" sheetId="16" r:id="rId16"/>
    <sheet name="补充资料表一2022nbb01" sheetId="17" r:id="rId17"/>
    <sheet name="补充资料表二2022nbb02" sheetId="18" r:id="rId18"/>
    <sheet name="补充资料表三2022nbb03" sheetId="19" r:id="rId19"/>
    <sheet name="补充资料表四2022nbb04" sheetId="20" r:id="rId20"/>
    <sheet name="补充资料表五2022nbb05" sheetId="21" r:id="rId21"/>
    <sheet name="补充资料表六2022nbb06" sheetId="22" r:id="rId22"/>
    <sheet name="补充资料表七2022nbb07" sheetId="23" r:id="rId23"/>
    <sheet name="补充资料表八2022nbb08" sheetId="24" r:id="rId24"/>
    <sheet name="补充资料表九2022nbb09" sheetId="25" r:id="rId25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2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3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3.xml><?xml version="1.0" encoding="utf-8"?>
<comments xmlns="http://schemas.openxmlformats.org/spreadsheetml/2006/main">
  <authors>
    <author/>
  </authors>
  <commentLis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4.xml><?xml version="1.0" encoding="utf-8"?>
<comments xmlns="http://schemas.openxmlformats.org/spreadsheetml/2006/main">
  <authors>
    <author/>
  </authors>
  <commentLis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5.xml><?xml version="1.0" encoding="utf-8"?>
<comments xmlns="http://schemas.openxmlformats.org/spreadsheetml/2006/main">
  <authors>
    <author/>
  </authors>
  <commentList>
    <comment ref="B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6.xml><?xml version="1.0" encoding="utf-8"?>
<comments xmlns="http://schemas.openxmlformats.org/spreadsheetml/2006/main">
  <authors>
    <author/>
  </authors>
  <commentList>
    <comment ref="B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7.xml><?xml version="1.0" encoding="utf-8"?>
<comments xmlns="http://schemas.openxmlformats.org/spreadsheetml/2006/main">
  <authors>
    <author/>
  </authors>
  <commentList>
    <comment ref="A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8.xml><?xml version="1.0" encoding="utf-8"?>
<comments xmlns="http://schemas.openxmlformats.org/spreadsheetml/2006/main">
  <authors>
    <author/>
  </authors>
  <commentList>
    <comment ref="B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A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B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19.xml><?xml version="1.0" encoding="utf-8"?>
<comments xmlns="http://schemas.openxmlformats.org/spreadsheetml/2006/main">
  <authors>
    <author/>
  </authors>
  <commentList>
    <comment ref="C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20.xml><?xml version="1.0" encoding="utf-8"?>
<comments xmlns="http://schemas.openxmlformats.org/spreadsheetml/2006/main">
  <authors>
    <author/>
  </authors>
  <commentLis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</commentList>
</comments>
</file>

<file path=xl/comments21.xml><?xml version="1.0" encoding="utf-8"?>
<comments xmlns="http://schemas.openxmlformats.org/spreadsheetml/2006/main">
  <authors>
    <author/>
  </authors>
  <commentLis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</commentList>
</comments>
</file>

<file path=xl/comments22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数据类型:数值
计量单位:人次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数据类型:数值
计量单位:人次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数据类型:数值
计量单位:人次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计量单位:人
舍位方案:不保留小数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23.xml><?xml version="1.0" encoding="utf-8"?>
<comments xmlns="http://schemas.openxmlformats.org/spreadsheetml/2006/main">
  <authors>
    <author/>
  </authors>
  <commentList>
    <comment ref="C6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F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7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计量单位:人次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计量单位:人次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  <rFont val="宋体"/>
            <charset val="134"/>
          </rPr>
          <t xml:space="preserve">数据类型:数值
计量单位:人
舍位方案:不保留小数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数据类型:金额
计量单位:人次
舍位方案:保留小数2位
数据长度上限:13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12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31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7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8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I9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数据类型:文本
数据长度上限:100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3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sharedStrings.xml><?xml version="1.0" encoding="utf-8"?>
<sst xmlns="http://schemas.openxmlformats.org/spreadsheetml/2006/main" count="559">
  <si>
    <t>2 0 2 2 年 度 医 疗 保 障 基 金 年 报 表</t>
  </si>
  <si>
    <t>编制单位：</t>
  </si>
  <si>
    <t>单位负责人：</t>
  </si>
  <si>
    <t>财务负责人：</t>
  </si>
  <si>
    <t>制表人：</t>
  </si>
  <si>
    <t>报出时间：</t>
  </si>
  <si>
    <t>国家医保局 印 制</t>
  </si>
  <si>
    <t>二 〇 二 二 年</t>
  </si>
  <si>
    <t>目     录</t>
  </si>
  <si>
    <t>一、职工基本医疗保险（含生育保险）基金资产负债表…………………………………………………………………………</t>
  </si>
  <si>
    <t>年报 01 表</t>
  </si>
  <si>
    <t>二、职工基本医疗保险（含生育保险）基金收支表………………………………………………………………………………</t>
  </si>
  <si>
    <t>年报 02 表</t>
  </si>
  <si>
    <t>三、职工基本医疗保险（含生育保险）基金暂收、暂付款明细表…………………………………………………………………………………</t>
  </si>
  <si>
    <t>年报 03 表</t>
  </si>
  <si>
    <t>四、其他医疗保障基金资产负债表…………………………………………………………………………………………………</t>
  </si>
  <si>
    <t>年报 04 表</t>
  </si>
  <si>
    <t>五、其他医疗保障基金收支表………………………………………………………………………………………………………</t>
  </si>
  <si>
    <t>年报 05-1、05-2 表</t>
  </si>
  <si>
    <t>六、其他医疗保障基金暂收、暂付款明细表………………………………………………………………………………………</t>
  </si>
  <si>
    <t>年报 06 表</t>
  </si>
  <si>
    <t>七、城乡居民基本医疗保险基金资产负债表………………………………………………………………………………………</t>
  </si>
  <si>
    <t>年报 07 表</t>
  </si>
  <si>
    <t>八、城乡居民基本医疗保险基金收支表  …………………………………………………………………………………………</t>
  </si>
  <si>
    <t>年报 08 表</t>
  </si>
  <si>
    <t>九、城乡居民基本医疗保险基金暂收、暂付款明细表  …………………………………………………………………………</t>
  </si>
  <si>
    <t>年报 09 表</t>
  </si>
  <si>
    <t>十、铁路、电力等企业基本医疗、生育保险基金资产负债表…………………………………………………………</t>
  </si>
  <si>
    <t>年报 附01 表</t>
  </si>
  <si>
    <t>十一、铁路、电力等企业基本医疗保险基金收支表……………………………………………………………………</t>
  </si>
  <si>
    <t>年报 附02 表</t>
  </si>
  <si>
    <t>十二、铁路、电力等企业其他医疗保险基金收支表……………………………………………………………………</t>
  </si>
  <si>
    <t>年报 附03-1、03-2表</t>
  </si>
  <si>
    <t>十三、医疗、生育保险基金资产负债补充资料表…………………………………………………………………………………</t>
  </si>
  <si>
    <t>年报 补01 表</t>
  </si>
  <si>
    <t>十四、医疗、生育保险征缴收入和待遇发放补充资料表…………………………………………………………………………</t>
  </si>
  <si>
    <t>年报 补02 表</t>
  </si>
  <si>
    <t>十五、医疗、生育保险基金征缴收入补充资料表…………………………………………………………………………………</t>
  </si>
  <si>
    <t>年报 补03 表</t>
  </si>
  <si>
    <t>十六、医疗、生育保险基金其他收支明细表………………………………………………………………………………………</t>
  </si>
  <si>
    <t>年报 补04 表</t>
  </si>
  <si>
    <t>十七、城乡医疗救助基金收支情况表  ……………………………………………………………………………………………</t>
  </si>
  <si>
    <t>年报 补05 表</t>
  </si>
  <si>
    <t>十八、城乡居民大病保险基金收支情况表…………………………………………………………………………………………</t>
  </si>
  <si>
    <t>年报 补06 表</t>
  </si>
  <si>
    <t>十九、职工大额医疗费用补助收支情况表…………………………………………………………………………………………</t>
  </si>
  <si>
    <t>年报 补07 表</t>
  </si>
  <si>
    <t>二十、职工基本医疗保险基础资料表………………………………………………………………………………………………</t>
  </si>
  <si>
    <t>年报 补08 表</t>
  </si>
  <si>
    <t>二十一、城乡居民基本医疗保险基础资料表………………………………………………………………………………………</t>
  </si>
  <si>
    <t>年报 补09 表</t>
  </si>
  <si>
    <t xml:space="preserve">  职工基本医疗保险（含生育保险）基金资产负债表</t>
  </si>
  <si>
    <t>年报01表</t>
  </si>
  <si>
    <t>填报单位：</t>
  </si>
  <si>
    <t>随州市曾都区医疗保障服务中心</t>
  </si>
  <si>
    <t>单位：元</t>
  </si>
  <si>
    <t>项    目</t>
  </si>
  <si>
    <t>年初数</t>
  </si>
  <si>
    <t>期末数</t>
  </si>
  <si>
    <t>1</t>
  </si>
  <si>
    <t>一、资产</t>
  </si>
  <si>
    <t>2</t>
  </si>
  <si>
    <t xml:space="preserve">      库存现金</t>
  </si>
  <si>
    <t>3</t>
  </si>
  <si>
    <t xml:space="preserve">      支出户存款</t>
  </si>
  <si>
    <t>4</t>
  </si>
  <si>
    <t xml:space="preserve">      财政专户存款</t>
  </si>
  <si>
    <t>5</t>
  </si>
  <si>
    <t xml:space="preserve">      暂付款</t>
  </si>
  <si>
    <t>6</t>
  </si>
  <si>
    <t xml:space="preserve">      债券投资</t>
  </si>
  <si>
    <t>7</t>
  </si>
  <si>
    <t>二、负债</t>
  </si>
  <si>
    <t>8</t>
  </si>
  <si>
    <t xml:space="preserve">      暂收款</t>
  </si>
  <si>
    <t>9</t>
  </si>
  <si>
    <t xml:space="preserve">      借入款项</t>
  </si>
  <si>
    <t>10</t>
  </si>
  <si>
    <t>三、净资产</t>
  </si>
  <si>
    <t>11</t>
  </si>
  <si>
    <t xml:space="preserve">      统账结合统筹基金</t>
  </si>
  <si>
    <t>12</t>
  </si>
  <si>
    <t xml:space="preserve">      个人账户基金</t>
  </si>
  <si>
    <t>13</t>
  </si>
  <si>
    <t xml:space="preserve">      单建统筹基金</t>
  </si>
  <si>
    <t>注：收入户存款、国库存款统一在财政专户存款中填列。</t>
  </si>
  <si>
    <t>纵向公式：1=2+3+4+5+6；7=8+9；10=11+12+13；</t>
  </si>
  <si>
    <t>其他说明：表样中黄色显示为计算公式不需要录入。白色显示单元格需要录入。</t>
  </si>
  <si>
    <t xml:space="preserve">       蓝色无占位符‘--’单元格为取数公式，系统自动取数，不需要录入。蓝色有占位符‘--’单元格不用录入。</t>
  </si>
  <si>
    <t>职工基本医疗保险（含生育保险）基金收支表</t>
  </si>
  <si>
    <t>年报02表</t>
  </si>
  <si>
    <t>2022年</t>
  </si>
  <si>
    <t>项目</t>
  </si>
  <si>
    <t>合  计</t>
  </si>
  <si>
    <t>职工基本医疗保险（统账结合）</t>
  </si>
  <si>
    <t>职工基本医疗保险单建统筹基金</t>
  </si>
  <si>
    <t>小计</t>
  </si>
  <si>
    <t>统筹基金</t>
  </si>
  <si>
    <t>个人账户基金</t>
  </si>
  <si>
    <t xml:space="preserve">小计
</t>
  </si>
  <si>
    <t>一、基本医疗保险费收入</t>
  </si>
  <si>
    <t>一、基本医疗保险待遇支出</t>
  </si>
  <si>
    <t xml:space="preserve">  （一）单位缴费</t>
  </si>
  <si>
    <t xml:space="preserve"> （一）在职职工医疗保险待遇支出</t>
  </si>
  <si>
    <t>其中：生育保险收入</t>
  </si>
  <si>
    <t>其中：（1）住院支出</t>
  </si>
  <si>
    <t xml:space="preserve">  （二）个人缴费</t>
  </si>
  <si>
    <t xml:space="preserve">      （2）门诊慢特病</t>
  </si>
  <si>
    <t>二、利息收入</t>
  </si>
  <si>
    <t xml:space="preserve">      （3）普通门诊统筹</t>
  </si>
  <si>
    <t xml:space="preserve">    （一）定期利息</t>
  </si>
  <si>
    <t xml:space="preserve">      （4）定点药店医药费支出</t>
  </si>
  <si>
    <t>——</t>
  </si>
  <si>
    <t xml:space="preserve">    （二）活期利息</t>
  </si>
  <si>
    <t xml:space="preserve">      （5）生育医疗费支出</t>
  </si>
  <si>
    <t>三、财政补贴收入</t>
  </si>
  <si>
    <t xml:space="preserve">      （6）生育津贴支出</t>
  </si>
  <si>
    <t>其中：对医保基金负担新冠病毒疫苗及接种费用的补助</t>
  </si>
  <si>
    <t xml:space="preserve">      （7）其他</t>
  </si>
  <si>
    <t>四、其他收入</t>
  </si>
  <si>
    <t xml:space="preserve">  (二)退休人员医疗保险待遇支出</t>
  </si>
  <si>
    <t xml:space="preserve">         其中：滞纳金</t>
  </si>
  <si>
    <t xml:space="preserve">      （1）住院支出</t>
  </si>
  <si>
    <t>五、待转保险费收入</t>
  </si>
  <si>
    <t>六、待转利息收入</t>
  </si>
  <si>
    <t xml:space="preserve">      （4）定点药店医药费</t>
  </si>
  <si>
    <t xml:space="preserve">      （5）其他</t>
  </si>
  <si>
    <t>二、其他支出</t>
  </si>
  <si>
    <t>其中：划转长期护理保险支出</t>
  </si>
  <si>
    <t>七、转移收入</t>
  </si>
  <si>
    <t>三、转移支出</t>
  </si>
  <si>
    <t>本年收入小计</t>
  </si>
  <si>
    <t>本年支出小计</t>
  </si>
  <si>
    <t>八、上级补助收入</t>
  </si>
  <si>
    <t>四、补助下级支出</t>
  </si>
  <si>
    <t>九、下级上解收入</t>
  </si>
  <si>
    <t>五、上解上级支出</t>
  </si>
  <si>
    <t>本年收入合计</t>
  </si>
  <si>
    <t>本年支出合计</t>
  </si>
  <si>
    <t>本年收支结余</t>
  </si>
  <si>
    <t>十、上年结余</t>
  </si>
  <si>
    <t>六、滚存结余</t>
  </si>
  <si>
    <t xml:space="preserve">    其中：待转基金</t>
  </si>
  <si>
    <t>总      计</t>
  </si>
  <si>
    <t xml:space="preserve">    1.根据《关于印发&lt;社会保险基金财务制度&gt;的通知》财社〔2017〕144号，职工基本医保统筹基金待遇支出包括住院费用支出、门诊慢特病和普通门诊统筹费用支出，包含生育医疗费用支出和生育津贴支出；职工基本医保个人账户待遇支出包括门    诊费用支出、住院费用支出、在定点零售药店发生的医药费用支出；</t>
  </si>
  <si>
    <t xml:space="preserve">    2.开展长期护理保险制度试点的统筹地区，划转长期护理保险基金的支出在“划转长期护理保险支出”中列支。     </t>
  </si>
  <si>
    <t xml:space="preserve">    3.纵向公式：1=2+4；5=6+7；19=1+5+8+10+12+13+18；22=19+20+21；26=22+24；
               28=29+30+31+32+33+34+35；36=37+38+39+40+41；45=27+42+44；48=45+46+47；52=48+50；</t>
  </si>
  <si>
    <t xml:space="preserve">    4.横向公式：合计=小计+单建统筹基金；小计=基本医疗保险统筹+医疗保险个人账户；</t>
  </si>
  <si>
    <t xml:space="preserve">         蓝色无占位符‘--’单元格为取数公式，系统自动取数，不需要录入。蓝色有占位符‘--’单元格不用录入。</t>
  </si>
  <si>
    <t>职工基本医疗保险（含生育保险）基金暂收、暂付款明细表</t>
  </si>
  <si>
    <t>年报03表</t>
  </si>
  <si>
    <t>单位:元</t>
  </si>
  <si>
    <t>暂    收     款</t>
  </si>
  <si>
    <t>暂   付   款</t>
  </si>
  <si>
    <t>金   额</t>
  </si>
  <si>
    <t>备     注</t>
  </si>
  <si>
    <t xml:space="preserve"> 备      注</t>
  </si>
  <si>
    <t xml:space="preserve">  一、暂收医疗保险费</t>
  </si>
  <si>
    <t>26</t>
  </si>
  <si>
    <t xml:space="preserve">  一、垫付医疗费</t>
  </si>
  <si>
    <t xml:space="preserve">  二、暂存未付医疗费</t>
  </si>
  <si>
    <t>27</t>
  </si>
  <si>
    <t xml:space="preserve">  二、跨省异地就医预付金</t>
  </si>
  <si>
    <t xml:space="preserve">        其中：暂存保证金</t>
  </si>
  <si>
    <t>28</t>
  </si>
  <si>
    <t xml:space="preserve">  三、药品集中带量采购资金</t>
  </si>
  <si>
    <t xml:space="preserve">  三、跨省异地就医预付金</t>
  </si>
  <si>
    <t>29</t>
  </si>
  <si>
    <t xml:space="preserve">  四、先行支付待遇</t>
  </si>
  <si>
    <t xml:space="preserve">  四、其他</t>
  </si>
  <si>
    <t>30</t>
  </si>
  <si>
    <t xml:space="preserve">  五、先行支付疫苗费用</t>
  </si>
  <si>
    <t>31</t>
  </si>
  <si>
    <t xml:space="preserve">  六、其他</t>
  </si>
  <si>
    <t>省内异地就医预付金</t>
  </si>
  <si>
    <t>32</t>
  </si>
  <si>
    <t>33</t>
  </si>
  <si>
    <t>34</t>
  </si>
  <si>
    <t>35</t>
  </si>
  <si>
    <t>36</t>
  </si>
  <si>
    <t>37</t>
  </si>
  <si>
    <t>38</t>
  </si>
  <si>
    <t>14</t>
  </si>
  <si>
    <t>39</t>
  </si>
  <si>
    <t>15</t>
  </si>
  <si>
    <t>40</t>
  </si>
  <si>
    <t>16</t>
  </si>
  <si>
    <t>41</t>
  </si>
  <si>
    <t>17</t>
  </si>
  <si>
    <t>42</t>
  </si>
  <si>
    <t>18</t>
  </si>
  <si>
    <t>43</t>
  </si>
  <si>
    <t>19</t>
  </si>
  <si>
    <t>44</t>
  </si>
  <si>
    <t>20</t>
  </si>
  <si>
    <t>45</t>
  </si>
  <si>
    <t>21</t>
  </si>
  <si>
    <t>46</t>
  </si>
  <si>
    <t>22</t>
  </si>
  <si>
    <t>47</t>
  </si>
  <si>
    <t>23</t>
  </si>
  <si>
    <t>48</t>
  </si>
  <si>
    <t>24</t>
  </si>
  <si>
    <t>49</t>
  </si>
  <si>
    <t>25</t>
  </si>
  <si>
    <t>总        计</t>
  </si>
  <si>
    <t>50</t>
  </si>
  <si>
    <t>注：纵向公式：25=1+2+4+5；50=26+27+28+29+30+31；</t>
  </si>
  <si>
    <t>其他医疗保障基金资产负债表</t>
  </si>
  <si>
    <t>年报04表</t>
  </si>
  <si>
    <t xml:space="preserve">           项    目</t>
  </si>
  <si>
    <t xml:space="preserve">      借入借款</t>
  </si>
  <si>
    <t xml:space="preserve">    离休人员医疗统筹基金</t>
  </si>
  <si>
    <t xml:space="preserve">    伤残人员医疗保障基金</t>
  </si>
  <si>
    <t xml:space="preserve">    公务员医疗补助基金</t>
  </si>
  <si>
    <t xml:space="preserve">    职工大额医疗费用补助
    （含部分省份职工大病保险）</t>
  </si>
  <si>
    <t>纵向公式：1=2+3+4+5+6；7=8+9；10=11+12+13+14；</t>
  </si>
  <si>
    <t>蓝色无占位符‘--’单元格为取数公式，系统自动取数，不需要录入。蓝色有占位符‘--’单元格不用录入。</t>
  </si>
  <si>
    <t>其他医疗保障基金收支表</t>
  </si>
  <si>
    <t>年报 05-1表</t>
  </si>
  <si>
    <t>项      目</t>
  </si>
  <si>
    <t>金      额</t>
  </si>
  <si>
    <t>一、离休人员医疗保障基金</t>
  </si>
  <si>
    <t xml:space="preserve">   （一）离休人员医疗保险费收入</t>
  </si>
  <si>
    <t xml:space="preserve">   （一）医疗费支出</t>
  </si>
  <si>
    <t xml:space="preserve">   （二）利息收入</t>
  </si>
  <si>
    <t xml:space="preserve">      其中：住院支出</t>
  </si>
  <si>
    <t xml:space="preserve">   （三）财政补贴收入</t>
  </si>
  <si>
    <t xml:space="preserve">            门诊支出</t>
  </si>
  <si>
    <t xml:space="preserve">   （四）其他收入</t>
  </si>
  <si>
    <t xml:space="preserve">            其他</t>
  </si>
  <si>
    <t xml:space="preserve">   （二）其他支出</t>
  </si>
  <si>
    <t xml:space="preserve">   （五）上级补助收入</t>
  </si>
  <si>
    <t xml:space="preserve">   （三）补助下级支出</t>
  </si>
  <si>
    <t xml:space="preserve">   （六）下级上解收入</t>
  </si>
  <si>
    <t xml:space="preserve">   （四）上解上级支出</t>
  </si>
  <si>
    <t xml:space="preserve">   （七）上年结余</t>
  </si>
  <si>
    <t xml:space="preserve">   （五）滚存结余</t>
  </si>
  <si>
    <t>二、伤残人员医疗保障基金</t>
  </si>
  <si>
    <t xml:space="preserve">   （一）伤残人员医疗保险费收入</t>
  </si>
  <si>
    <t xml:space="preserve">   （一）伤残人员医疗费支出</t>
  </si>
  <si>
    <t>注：纵向公式：7=2+3+4+5；10=7+8+9；19=15+16+17+18；22=19+20+21；31=26+30；34=31+32+33；35=10-34；36=12+35；43=39+42；</t>
  </si>
  <si>
    <t xml:space="preserve">             46=43+44+45；48=24+47；</t>
  </si>
  <si>
    <t xml:space="preserve">          蓝色无占位符‘--’单元格为取数公式，系统自动取数，不需要录入。蓝色有占位符‘--’单元格不用录入。</t>
  </si>
  <si>
    <t>年报05-2表</t>
  </si>
  <si>
    <t>三、公务员医疗补助基金</t>
  </si>
  <si>
    <t xml:space="preserve">    （一）公务员医疗保险费收入</t>
  </si>
  <si>
    <t xml:space="preserve">    （一）公务员医疗补助支出</t>
  </si>
  <si>
    <t xml:space="preserve">    （二）利息收入</t>
  </si>
  <si>
    <t xml:space="preserve">    （三）财政补贴收入</t>
  </si>
  <si>
    <t xml:space="preserve">    （四）其他收入</t>
  </si>
  <si>
    <t xml:space="preserve">    （二）其他支出</t>
  </si>
  <si>
    <t xml:space="preserve">    （五）上级补助收入</t>
  </si>
  <si>
    <t xml:space="preserve">    （三）补助下级支出</t>
  </si>
  <si>
    <t xml:space="preserve">    （六 ）下级上解收入</t>
  </si>
  <si>
    <t xml:space="preserve">    （四）上解上级支出</t>
  </si>
  <si>
    <t xml:space="preserve">    （七）上年结余</t>
  </si>
  <si>
    <t xml:space="preserve">    （五）滚存结余</t>
  </si>
  <si>
    <t>四、职工大额医疗费用补助
   （含部分省份职工大病保险）</t>
  </si>
  <si>
    <t xml:space="preserve">    （一）医疗保险费收入</t>
  </si>
  <si>
    <t xml:space="preserve">    （一）医疗保险费支出</t>
  </si>
  <si>
    <t xml:space="preserve">    （二）购买商业保险大额保险支出</t>
  </si>
  <si>
    <t xml:space="preserve">    （三）其他支出</t>
  </si>
  <si>
    <t xml:space="preserve">    （六）下级上解收入</t>
  </si>
  <si>
    <t>注：纵向公式：6=2+3+4+5；9=6+7+8；31=27+30；34=31+32+33；35=9-34；36=11+35；20=14+15+16+17；</t>
  </si>
  <si>
    <t xml:space="preserve">             23=20+21+22；45=39+43+44；48=45+46+47；49=23-48；50=25+49；</t>
  </si>
  <si>
    <t xml:space="preserve"> 其他医疗保障基金暂收、暂付款明细表</t>
  </si>
  <si>
    <t>年报06表</t>
  </si>
  <si>
    <t>暂 收 款</t>
  </si>
  <si>
    <t>暂 付 款</t>
  </si>
  <si>
    <t xml:space="preserve"> 一、暂收医疗费</t>
  </si>
  <si>
    <t xml:space="preserve"> 二、暂存未付医疗费</t>
  </si>
  <si>
    <t xml:space="preserve"> 三、跨省异地就医预付金</t>
  </si>
  <si>
    <t xml:space="preserve">  三、其他</t>
  </si>
  <si>
    <t xml:space="preserve"> 四、其他</t>
  </si>
  <si>
    <t xml:space="preserve">注：纵向公式：25=1+2+3+4；50=26+27+28； </t>
  </si>
  <si>
    <t>城乡居民基本医疗保险基金资产负债表</t>
  </si>
  <si>
    <t>年报 07表</t>
  </si>
  <si>
    <t>填报单位:</t>
  </si>
  <si>
    <t>2022年12月31日</t>
  </si>
  <si>
    <t>项        目</t>
  </si>
  <si>
    <t xml:space="preserve">    库存现金</t>
  </si>
  <si>
    <t xml:space="preserve">    支出户存款</t>
  </si>
  <si>
    <t xml:space="preserve">    财政专户存款</t>
  </si>
  <si>
    <t xml:space="preserve">    暂付款</t>
  </si>
  <si>
    <t xml:space="preserve">    暂收款</t>
  </si>
  <si>
    <t xml:space="preserve">    借入款项</t>
  </si>
  <si>
    <t xml:space="preserve">    基金</t>
  </si>
  <si>
    <t xml:space="preserve">    其中:风险调剂金</t>
  </si>
  <si>
    <t xml:space="preserve">纵向公式：1=2+3+4+5; 6=7+8; </t>
  </si>
  <si>
    <t>城乡居民基本医疗保险基金收支表</t>
  </si>
  <si>
    <t>年报 08表</t>
  </si>
  <si>
    <t>项         目</t>
  </si>
  <si>
    <t>合计</t>
  </si>
  <si>
    <t>其中：个人缴费收入</t>
  </si>
  <si>
    <t>其中：</t>
  </si>
  <si>
    <t>住院支出</t>
  </si>
  <si>
    <t xml:space="preserve">     单位对职工家属的资助收入</t>
  </si>
  <si>
    <t>门诊慢特病</t>
  </si>
  <si>
    <t xml:space="preserve">     集体扶持收入</t>
  </si>
  <si>
    <t>普通门诊统筹</t>
  </si>
  <si>
    <t xml:space="preserve">     城乡医疗救助资助收入</t>
  </si>
  <si>
    <t>其他</t>
  </si>
  <si>
    <t xml:space="preserve">     财政对困难人员代缴收入</t>
  </si>
  <si>
    <t xml:space="preserve">   (一)定期利息</t>
  </si>
  <si>
    <t xml:space="preserve">   (二)活期利息</t>
  </si>
  <si>
    <t>二、划转用于城乡居民大病保险支出</t>
  </si>
  <si>
    <t xml:space="preserve">    （一）大病保险待遇支出</t>
  </si>
  <si>
    <t>(一)按规定标准财政补助收入</t>
  </si>
  <si>
    <t xml:space="preserve">    （二）大病保险其他支出</t>
  </si>
  <si>
    <t xml:space="preserve">  1.中央财政补助收入</t>
  </si>
  <si>
    <t>三、其他支出</t>
  </si>
  <si>
    <t xml:space="preserve">  2.省级财政补助收入</t>
  </si>
  <si>
    <t xml:space="preserve">  3.市及市以下各级财政补助收入</t>
  </si>
  <si>
    <t>（二）对医保基金负担新冠病毒疫苗及接种费用的补助</t>
  </si>
  <si>
    <t>（三）其他财政收入</t>
  </si>
  <si>
    <t>小    计</t>
  </si>
  <si>
    <t>五、上级补助收入</t>
  </si>
  <si>
    <t>六、下级上解收入</t>
  </si>
  <si>
    <t>七、上年结余</t>
  </si>
  <si>
    <t>六、年末滚存结余</t>
  </si>
  <si>
    <t>总    计</t>
  </si>
  <si>
    <t>补充资料：基本医疗保险费收入中划入门诊统筹的金额为：</t>
  </si>
  <si>
    <t>元。</t>
  </si>
  <si>
    <t>注：1.“个人缴费收入”项反映城乡居民按照规定缴费标准缴纳的保费收入；</t>
  </si>
  <si>
    <t>2.“单位对职工家属的资助收入”项反映有条件的用人单位对职工家属参保缴费给予的资助；</t>
  </si>
  <si>
    <t>3.“集体扶持收入”项反映乡村集体经济组织对农民参保缴费给予的资助；</t>
  </si>
  <si>
    <t>4.“城乡医疗救助资助收入”项反映城乡医疗救助基金等资助参保对象缴纳的保费；</t>
  </si>
  <si>
    <t>5.“财政补贴收入”项反映各级政府给予城乡居民基本医疗保险基金的补助，包括按照规定补助标准和参保（合）居民人数给予的缴费补助。</t>
  </si>
  <si>
    <t>6.“大病保险其他支出”项反映大病保险委托商保机构经办成本和利润支出项目。</t>
  </si>
  <si>
    <t>勾稽关系：1.基本医疗保险费收入=个人缴费收入+单位对家属的资助收入+集体扶持收入+城乡医疗救助资助收入+其他；基本医疗保险待遇支出=住院支出+门诊慢特病+门诊统筹+其他；</t>
  </si>
  <si>
    <t>纵向公式：1=2+3+4+5+6；7=8+9；10=11+15+16；11=12+13+14；18=1+7+10+17；23=18+20+21；27=23+25； 28=29+30+31+32；36=37+38； 45=28+36+39; 50=45+47+48; 52=23+25-50;54=50+52;</t>
  </si>
  <si>
    <t xml:space="preserve"> 城乡居民基本医疗保险基金暂收、暂付款明细表</t>
  </si>
  <si>
    <t>年报 09表</t>
  </si>
  <si>
    <t xml:space="preserve"> 一、暂收医疗保险费</t>
  </si>
  <si>
    <t>注：纵向公式：25=1+2+3+4；50=26+27+28+29+30+31；</t>
  </si>
  <si>
    <t xml:space="preserve"> 铁路、电力等企业基本医疗、生育保险基金资产负债表</t>
  </si>
  <si>
    <t>年报附01表</t>
  </si>
  <si>
    <t>职工基本医疗保险单建统筹</t>
  </si>
  <si>
    <t>其它医疗</t>
  </si>
  <si>
    <t>个人账户</t>
  </si>
  <si>
    <t xml:space="preserve">      银行存款</t>
  </si>
  <si>
    <t xml:space="preserve">     基金</t>
  </si>
  <si>
    <t>纵向公式：1=2+3+4+5+6+7；8=9+10；</t>
  </si>
  <si>
    <t>横向公式：年初数合计=统筹基金+个人账户+单建统筹+其它医疗；年末数合计=统筹基金+</t>
  </si>
  <si>
    <t>个人账户+单建统筹+其它医疗；</t>
  </si>
  <si>
    <t>蓝色无‘--’单元格为取数公式，系统自动取数，不需要录入。蓝色有占位符‘--’单元格不用录入。</t>
  </si>
  <si>
    <t>铁路、电力企业基本医疗保险基金收支表</t>
  </si>
  <si>
    <t>年报附02表</t>
  </si>
  <si>
    <t>小 计</t>
  </si>
  <si>
    <t xml:space="preserve">    （一）单位缴费</t>
  </si>
  <si>
    <t>(一) 在职职工医疗保险待遇支出</t>
  </si>
  <si>
    <t xml:space="preserve">    （二）个人缴费</t>
  </si>
  <si>
    <t>(二) 退休人员医疗保险待遇支出</t>
  </si>
  <si>
    <t xml:space="preserve">    其中：定期利息</t>
  </si>
  <si>
    <t xml:space="preserve">          活期利息</t>
  </si>
  <si>
    <t xml:space="preserve">    其中：滞纳金</t>
  </si>
  <si>
    <t>小   计</t>
  </si>
  <si>
    <t>注：纵向公式：1=2+3；4=5+6；14=1+4+7+8+10+11+12；19=14+16+17；25=19+22；26=27+28；39=26+33+37；44=39+41+42；47=19+22-44；50=44+47；</t>
  </si>
  <si>
    <t>横向公式：统账结合小计=基本医疗保险统筹基金+医疗保险个人账户基金；收入合计=统账结合小计+单建统筹基金；支出合计=统账结合小计+单建统筹基金；</t>
  </si>
  <si>
    <t xml:space="preserve">    蓝色无占位符‘--’单元格为取数公式，系统自动取数，不需要录入。蓝色有占位符‘--’单元格不用录入。</t>
  </si>
  <si>
    <t>铁路、电力企业其他医疗保险基金收支表</t>
  </si>
  <si>
    <t>年报附03-1表</t>
  </si>
  <si>
    <t xml:space="preserve">    （一）离休人员医疗保险费收入</t>
  </si>
  <si>
    <t xml:space="preserve">    （一）离休人员医疗费支出</t>
  </si>
  <si>
    <t xml:space="preserve">    （二）补助下级支出</t>
  </si>
  <si>
    <t xml:space="preserve">    （三）上解上级支出</t>
  </si>
  <si>
    <t xml:space="preserve">    （四）滚存结余</t>
  </si>
  <si>
    <t xml:space="preserve">    （一）伤残人员医疗保障基金收入</t>
  </si>
  <si>
    <t xml:space="preserve">    （一）伤残人员医疗费支出</t>
  </si>
  <si>
    <t>注：纵向公式：8=2+3+4+5+6+7；18=12+13+14+15+16+17；27=21+25+26；28=8+9-27；37=31+35+36；38=18+19-37；</t>
  </si>
  <si>
    <t xml:space="preserve">    其他说明：表样中黄色显示为计算公式不需要录入。白色显示单元格需要录入。</t>
  </si>
  <si>
    <t>年报附03-2表</t>
  </si>
  <si>
    <t>三、补充医疗保险基金</t>
  </si>
  <si>
    <t xml:space="preserve">    （一）补充医保险费收入</t>
  </si>
  <si>
    <t xml:space="preserve">    （一）补充医疗保险费支出</t>
  </si>
  <si>
    <t>四、公务员医疗补助基金</t>
  </si>
  <si>
    <t xml:space="preserve">    （一）单位缴纳收入</t>
  </si>
  <si>
    <t xml:space="preserve">    （一）公务员医疗费支出</t>
  </si>
  <si>
    <t>纵向公式：8=2+3+4+5+6+7；18=12+13+14+15+16+17；27=21+25+26；28=8+9-27；37=31+35+36；38=18+19-37；</t>
  </si>
  <si>
    <t xml:space="preserve"> 其他说明：表样中黄色显示为计算公式不需要录入。白色显示单元格需要录入。</t>
  </si>
  <si>
    <t>医疗、生育保险基金资产负债补充资料表</t>
  </si>
  <si>
    <t>年报补01表</t>
  </si>
  <si>
    <t>险    种</t>
  </si>
  <si>
    <t>财政专户账面余额</t>
  </si>
  <si>
    <t>收入户
（或归集户）</t>
  </si>
  <si>
    <t>国库户</t>
  </si>
  <si>
    <t>税务过渡户</t>
  </si>
  <si>
    <t>其他账户</t>
  </si>
  <si>
    <t>一、职工基本医疗保险（含生育保险）基金</t>
  </si>
  <si>
    <t>二、其他医疗保险基金</t>
  </si>
  <si>
    <t>三、城乡居民基本医疗保险基金</t>
  </si>
  <si>
    <t>四、铁路、电力等企业基金</t>
  </si>
  <si>
    <t xml:space="preserve">    （一）基本医疗保险基金（含单建统筹）</t>
  </si>
  <si>
    <t xml:space="preserve">    （二）其他医疗保险基金</t>
  </si>
  <si>
    <t xml:space="preserve">   注：横向公式合计=财政专户账面余额+收入户+国库户+税务过渡户+其他账户</t>
  </si>
  <si>
    <t>医疗、生育保险征缴收入和待遇发放补充资料表</t>
  </si>
  <si>
    <t>年报补02表</t>
  </si>
  <si>
    <t>生育保险</t>
  </si>
  <si>
    <t>一、征缴收入（财务口径）</t>
  </si>
  <si>
    <t>--</t>
  </si>
  <si>
    <t xml:space="preserve">    （一）本期实缴当年社会保险费</t>
  </si>
  <si>
    <t xml:space="preserve">    （二）本年预缴以后年度社会保险费</t>
  </si>
  <si>
    <t xml:space="preserve">    （三）本年补缴以前年度社会保险费</t>
  </si>
  <si>
    <t xml:space="preserve">     （四）本年清理收回以前年度欠费（不含核销）</t>
  </si>
  <si>
    <t xml:space="preserve">    （五） 其他</t>
  </si>
  <si>
    <t>二、生育保险待遇发放情况</t>
  </si>
  <si>
    <t xml:space="preserve">    （一）本年补发以前年度拖欠数</t>
  </si>
  <si>
    <t xml:space="preserve">    （二）本年新增欠发数</t>
  </si>
  <si>
    <t xml:space="preserve">    （三）期末累计欠发数</t>
  </si>
  <si>
    <t xml:space="preserve">    （四）调待支出</t>
  </si>
  <si>
    <t>注：1.征缴收入=（一）+（二）+（三）+（四）+（五）；</t>
  </si>
  <si>
    <t xml:space="preserve">    2.本表不含铁路、电力等企业基金；</t>
  </si>
  <si>
    <t>横向公式：职工基本医疗保险合计=统筹基金+单建统筹+个人账户</t>
  </si>
  <si>
    <t>医疗、生育保险基金征缴收入补充资料表</t>
  </si>
  <si>
    <t>年报补03表</t>
  </si>
  <si>
    <t>医疗保险</t>
  </si>
  <si>
    <t>备注</t>
  </si>
  <si>
    <t>职工医疗保险（含生育保险）</t>
  </si>
  <si>
    <t>居民医疗保险</t>
  </si>
  <si>
    <t>自收</t>
  </si>
  <si>
    <t>税务</t>
  </si>
  <si>
    <t>注：</t>
  </si>
  <si>
    <t xml:space="preserve">一、本表包含铁路、电力等企业基金； </t>
  </si>
  <si>
    <t xml:space="preserve">二、各险种有财政代缴的统一填在“自收 ”栏中； </t>
  </si>
  <si>
    <t xml:space="preserve">三、表间关系 </t>
  </si>
  <si>
    <t>（一）1.横向1=职工基本医疗保险季报02表中“基本医疗保险费收入合计”项+季报附02表中“基本医疗保险费收入合计”项；</t>
  </si>
  <si>
    <t xml:space="preserve">     2.横向5=居民医疗保险季报08表中“基本医疗保险费收入”；</t>
  </si>
  <si>
    <t>（二）多险种合并征收的请在本表“备注”栏内注明“XX、XX、XX险合并征收”；</t>
  </si>
  <si>
    <t>横向公式：职工医疗保险自收=职工医疗保险小计-职工医疗保险税务；</t>
  </si>
  <si>
    <t xml:space="preserve">         居民医疗保险自收=居民医疗保险小计-居民医疗保险税务；</t>
  </si>
  <si>
    <t>医疗、生育保险基金其他收支明细表</t>
  </si>
  <si>
    <t>年报补04表</t>
  </si>
  <si>
    <t>职工基本医疗保险（含生育保险）</t>
  </si>
  <si>
    <t>城乡居民医疗保险</t>
  </si>
  <si>
    <t>一、其他收入</t>
  </si>
  <si>
    <t>其中：1.滞纳金</t>
  </si>
  <si>
    <t xml:space="preserve">      2.违约金</t>
  </si>
  <si>
    <t xml:space="preserve">      3.捐赠收入</t>
  </si>
  <si>
    <t xml:space="preserve">      4.其他</t>
  </si>
  <si>
    <t>退追回以前年度医疗保险待遇</t>
  </si>
  <si>
    <t>其中：1.以前年度保险费退回</t>
  </si>
  <si>
    <t xml:space="preserve">      2.大病保险</t>
  </si>
  <si>
    <t>- -</t>
  </si>
  <si>
    <t xml:space="preserve">      3.新冠病毒疫苗及接种费用支出</t>
  </si>
  <si>
    <t xml:space="preserve">          蓝色无占位符‘--’单元格为取数公式，系统自动取数，不需要录入。蓝色有占位符‘--’单元格不用录入</t>
  </si>
  <si>
    <t>城乡医疗救助基金收支情况表</t>
  </si>
  <si>
    <t>年报补05表</t>
  </si>
  <si>
    <t>金额</t>
  </si>
  <si>
    <t xml:space="preserve">  一、上年结余</t>
  </si>
  <si>
    <t xml:space="preserve">  二、本年收入</t>
  </si>
  <si>
    <t xml:space="preserve">    （一）财政安排</t>
  </si>
  <si>
    <t xml:space="preserve">    （二）彩票公益投入</t>
  </si>
  <si>
    <t xml:space="preserve">    （三）利息收入</t>
  </si>
  <si>
    <t xml:space="preserve">    （四）其他资金</t>
  </si>
  <si>
    <t xml:space="preserve">  小计</t>
  </si>
  <si>
    <t xml:space="preserve">  三、本年支出</t>
  </si>
  <si>
    <t xml:space="preserve">    （一) 资助参保支出</t>
  </si>
  <si>
    <t xml:space="preserve">    （二) 住院救助支出</t>
  </si>
  <si>
    <t xml:space="preserve">    （三）门诊救助支出</t>
  </si>
  <si>
    <t xml:space="preserve">    （四）补助下级支出</t>
  </si>
  <si>
    <t xml:space="preserve">    （五）上解上级支出</t>
  </si>
  <si>
    <t xml:space="preserve">  四、本年收支结余</t>
  </si>
  <si>
    <t xml:space="preserve">  五、年末滚存结余</t>
  </si>
  <si>
    <t>注：本表由医疗救助资金管理部门填报</t>
  </si>
  <si>
    <t>表间关系</t>
  </si>
  <si>
    <t xml:space="preserve">    1.本年收入=财政安排+彩票公益投入+利息收入+其他资金</t>
  </si>
  <si>
    <t xml:space="preserve">    2.本年支出=资助参保支出+住院救助支出+门诊救助支出</t>
  </si>
  <si>
    <t xml:space="preserve">    3、上年结余+本年收支结余=年末滚存结余</t>
  </si>
  <si>
    <t>城乡居民大病保险基金收支情况表</t>
  </si>
  <si>
    <t>年报补06表</t>
  </si>
  <si>
    <t>单位</t>
  </si>
  <si>
    <t>数      量</t>
  </si>
  <si>
    <t>一、收支情况</t>
  </si>
  <si>
    <t>×</t>
  </si>
  <si>
    <t xml:space="preserve">   （一）上年结余</t>
  </si>
  <si>
    <t>元</t>
  </si>
  <si>
    <t xml:space="preserve">   （二）本年收入</t>
  </si>
  <si>
    <t xml:space="preserve">   （三）本年支出</t>
  </si>
  <si>
    <t xml:space="preserve">   （四）本年收支结余</t>
  </si>
  <si>
    <t xml:space="preserve">   （五）年末滚存结余</t>
  </si>
  <si>
    <t>二、参保人员年末数</t>
  </si>
  <si>
    <t>人</t>
  </si>
  <si>
    <t>职工大额医疗费用补助收支情况表</t>
  </si>
  <si>
    <t>年报补07表</t>
  </si>
  <si>
    <t>金额（人数）</t>
  </si>
  <si>
    <t xml:space="preserve"> --</t>
  </si>
  <si>
    <t>职工基本医疗保险基础资料表</t>
  </si>
  <si>
    <t>年报补08表</t>
  </si>
  <si>
    <t>一、参保人员年末数</t>
  </si>
  <si>
    <t xml:space="preserve">          (1)统账结合</t>
  </si>
  <si>
    <t xml:space="preserve">  （一）在职职工</t>
  </si>
  <si>
    <t xml:space="preserve">            ①单位欠费</t>
  </si>
  <si>
    <t xml:space="preserve">     其中：单建统筹</t>
  </si>
  <si>
    <t xml:space="preserve">              其中：生育保险欠费</t>
  </si>
  <si>
    <t xml:space="preserve">  （二）退休人员</t>
  </si>
  <si>
    <t xml:space="preserve">            ②个人欠费</t>
  </si>
  <si>
    <t xml:space="preserve">          (2)单建统筹</t>
  </si>
  <si>
    <t>二、缴费人数</t>
  </si>
  <si>
    <t xml:space="preserve">        4.年末累计欠费</t>
  </si>
  <si>
    <t xml:space="preserve">     其中：单建统筹缴费人数</t>
  </si>
  <si>
    <t xml:space="preserve">    (三)本年预缴以后年度基本医疗保险费</t>
  </si>
  <si>
    <t>三、缴费基数总额</t>
  </si>
  <si>
    <t xml:space="preserve">    (四)一次性补缴以前年度基本医疗保险费</t>
  </si>
  <si>
    <t xml:space="preserve">   (一)统账结合</t>
  </si>
  <si>
    <t>五、医疗费用支付情况</t>
  </si>
  <si>
    <t xml:space="preserve">       1.单位缴费</t>
  </si>
  <si>
    <t xml:space="preserve">    (一)医保基金应付金额</t>
  </si>
  <si>
    <t xml:space="preserve">       2.个人缴费</t>
  </si>
  <si>
    <t xml:space="preserve">    (二)医保基金实付金额</t>
  </si>
  <si>
    <t xml:space="preserve">   (二)单建统筹</t>
  </si>
  <si>
    <t xml:space="preserve">    (三)医保基金未付金额</t>
  </si>
  <si>
    <t>四、保险费缴纳情况</t>
  </si>
  <si>
    <t>六、统筹基金待遇享受情况</t>
  </si>
  <si>
    <t xml:space="preserve">   (一)缴纳当年基本医疗保险费</t>
  </si>
  <si>
    <t>　  (一)参保人员住院人数</t>
  </si>
  <si>
    <t xml:space="preserve">      1.统账结合</t>
  </si>
  <si>
    <t>　  (二)参保人员住院人次数</t>
  </si>
  <si>
    <t>人次</t>
  </si>
  <si>
    <t xml:space="preserve">        (1)单位缴费</t>
  </si>
  <si>
    <t xml:space="preserve">    (三)参保人员门诊人数</t>
  </si>
  <si>
    <t xml:space="preserve">          其中：生育保险缴费</t>
  </si>
  <si>
    <t xml:space="preserve">    (四)参保人员门诊人次数</t>
  </si>
  <si>
    <t xml:space="preserve">        (2)个人缴费</t>
  </si>
  <si>
    <t xml:space="preserve">    (五)享受生育医疗费用报销人数</t>
  </si>
  <si>
    <t xml:space="preserve">      2.单建统筹</t>
  </si>
  <si>
    <t xml:space="preserve">    (六)享受生育医疗费用报销人次数</t>
  </si>
  <si>
    <t>　 (二)欠费情况</t>
  </si>
  <si>
    <t xml:space="preserve">    (七)享受生育津贴人数</t>
  </si>
  <si>
    <t xml:space="preserve">        1.上年末累计欠费</t>
  </si>
  <si>
    <t>七、基金暂存其他账户存款年末数</t>
  </si>
  <si>
    <t xml:space="preserve">        2.本年补缴以前年度欠费</t>
  </si>
  <si>
    <t xml:space="preserve">    (一)经办机构收入户</t>
  </si>
  <si>
    <t xml:space="preserve">        3.本年新增欠费</t>
  </si>
  <si>
    <t xml:space="preserve">    (二)国库户</t>
  </si>
  <si>
    <t>城乡居民基本医疗保险基础资料表</t>
  </si>
  <si>
    <t>年报补09表</t>
  </si>
  <si>
    <t>　　(一)经办机构收入户</t>
  </si>
  <si>
    <t xml:space="preserve">    其中：代缴费人数</t>
  </si>
  <si>
    <t>　　(二)国库户</t>
  </si>
  <si>
    <t>二、待遇享受情况</t>
  </si>
  <si>
    <t>五、大病保险情况</t>
  </si>
  <si>
    <t xml:space="preserve">    (一)资金情况</t>
  </si>
  <si>
    <t xml:space="preserve">        1.上年结余</t>
  </si>
  <si>
    <t xml:space="preserve">        2.本年筹集</t>
  </si>
  <si>
    <t xml:space="preserve">        3.本年支出</t>
  </si>
  <si>
    <t>三、保险费缴纳情况</t>
  </si>
  <si>
    <t xml:space="preserve">          其中：大病保险待遇支出</t>
  </si>
  <si>
    <t xml:space="preserve">    (一)缴纳当年医疗保险费</t>
  </si>
  <si>
    <t xml:space="preserve">                大病保险承办/经办管理费用支出</t>
  </si>
  <si>
    <t xml:space="preserve">    (二)预收下年度医疗保险费</t>
  </si>
  <si>
    <t xml:space="preserve">        4.当年收支结余</t>
  </si>
  <si>
    <t>四、医疗费用支付情况</t>
  </si>
  <si>
    <t xml:space="preserve">        5.年末滚存结余</t>
  </si>
  <si>
    <t xml:space="preserve">   (二)人数情况</t>
  </si>
  <si>
    <t xml:space="preserve">        1.大病保险覆盖人数</t>
  </si>
  <si>
    <t xml:space="preserve">        2.享受大病保险待遇人数</t>
  </si>
  <si>
    <t>五、基金暂存其他账户存款年末数</t>
  </si>
  <si>
    <t xml:space="preserve">        3.享受大病保险待遇人次数</t>
  </si>
</sst>
</file>

<file path=xl/styles.xml><?xml version="1.0" encoding="utf-8"?>
<styleSheet xmlns="http://schemas.openxmlformats.org/spreadsheetml/2006/main">
  <numFmts count="7">
    <numFmt numFmtId="176" formatCode="#,##0.00_ ;\-#,##0.00"/>
    <numFmt numFmtId="177" formatCode="#,##0_ ;\-#,##0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.00%;\-0.00%"/>
  </numFmts>
  <fonts count="43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10"/>
      <color rgb="FF000000"/>
      <name val="仿宋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000000"/>
      <name val="仿宋"/>
      <charset val="134"/>
    </font>
    <font>
      <sz val="11"/>
      <color rgb="FF000000"/>
      <name val="仿宋"/>
      <charset val="134"/>
    </font>
    <font>
      <sz val="18"/>
      <color rgb="FF000000"/>
      <name val="宋体"/>
      <charset val="134"/>
    </font>
    <font>
      <sz val="18"/>
      <color rgb="FF000000"/>
      <name val="仿宋"/>
      <charset val="134"/>
    </font>
    <font>
      <b/>
      <sz val="16"/>
      <color rgb="FF000000"/>
      <name val="黑体"/>
      <charset val="134"/>
    </font>
    <font>
      <b/>
      <sz val="10"/>
      <color rgb="FF000000"/>
      <name val="宋体"/>
      <charset val="134"/>
    </font>
    <font>
      <sz val="23"/>
      <color rgb="FF000000"/>
      <name val="宋体"/>
      <charset val="134"/>
    </font>
    <font>
      <sz val="10"/>
      <color theme="1"/>
      <name val="Calibri"/>
      <charset val="134"/>
    </font>
    <font>
      <sz val="9"/>
      <color rgb="FF000000"/>
      <name val="宋体"/>
      <charset val="134"/>
    </font>
    <font>
      <sz val="8"/>
      <color rgb="FF000000"/>
      <name val="Arial"/>
      <charset val="134"/>
    </font>
    <font>
      <sz val="8"/>
      <color rgb="FF000000"/>
      <name val="仿宋"/>
      <charset val="134"/>
    </font>
    <font>
      <sz val="25"/>
      <color rgb="FF000000"/>
      <name val="黑体"/>
      <charset val="134"/>
    </font>
    <font>
      <sz val="10"/>
      <color rgb="FFFF0000"/>
      <name val="仿宋"/>
      <charset val="134"/>
    </font>
    <font>
      <sz val="25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Arial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b/>
      <sz val="23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FFFF"/>
        <bgColor rgb="FF80FFFF"/>
      </patternFill>
    </fill>
    <fill>
      <patternFill patternType="solid">
        <fgColor rgb="FFFFFF80"/>
        <bgColor rgb="FFFFFF8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79DE42"/>
        <bgColor rgb="FF79DE42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rgb="FFFFCC99"/>
        <bgColor rgb="FFFFCC99"/>
      </patternFill>
    </fill>
    <fill>
      <patternFill patternType="solid">
        <fgColor theme="9" tint="0.6"/>
        <bgColor theme="9" tint="0.6"/>
      </patternFill>
    </fill>
    <fill>
      <patternFill patternType="solid">
        <fgColor theme="7" tint="0.6"/>
        <bgColor theme="7" tint="0.6"/>
      </patternFill>
    </fill>
    <fill>
      <patternFill patternType="solid">
        <fgColor theme="4" tint="0.6"/>
        <bgColor theme="4" tint="0.6"/>
      </patternFill>
    </fill>
    <fill>
      <patternFill patternType="solid">
        <fgColor theme="6" tint="0.6"/>
        <bgColor theme="6" tint="0.6"/>
      </patternFill>
    </fill>
    <fill>
      <patternFill patternType="solid">
        <fgColor theme="7" tint="0.8"/>
        <bgColor theme="7" tint="0.8"/>
      </patternFill>
    </fill>
    <fill>
      <patternFill patternType="solid">
        <fgColor theme="4" tint="0.8"/>
        <bgColor theme="4" tint="0.8"/>
      </patternFill>
    </fill>
    <fill>
      <patternFill patternType="solid">
        <fgColor theme="9" tint="0.8"/>
        <bgColor theme="9" tint="0.8"/>
      </patternFill>
    </fill>
    <fill>
      <patternFill patternType="solid">
        <fgColor theme="6" tint="0.8"/>
        <bgColor theme="6" tint="0.8"/>
      </patternFill>
    </fill>
    <fill>
      <patternFill patternType="solid">
        <fgColor theme="7" tint="0.4"/>
        <bgColor theme="7" tint="0.4"/>
      </patternFill>
    </fill>
    <fill>
      <patternFill patternType="solid">
        <fgColor theme="4" tint="0.4"/>
        <bgColor theme="4" tint="0.4"/>
      </patternFill>
    </fill>
    <fill>
      <patternFill patternType="solid">
        <fgColor theme="6" tint="0.4"/>
        <bgColor theme="6" tint="0.4"/>
      </patternFill>
    </fill>
    <fill>
      <patternFill patternType="solid">
        <fgColor rgb="FFFFFFCC"/>
        <bgColor rgb="FFFFFFCC"/>
      </patternFill>
    </fill>
    <fill>
      <patternFill patternType="solid">
        <fgColor theme="8" tint="0.4"/>
        <bgColor theme="8" tint="0.4"/>
      </patternFill>
    </fill>
    <fill>
      <patternFill patternType="solid">
        <fgColor theme="5" tint="0.4"/>
        <bgColor theme="5" tint="0.4"/>
      </patternFill>
    </fill>
    <fill>
      <patternFill patternType="solid">
        <fgColor rgb="FFC6EFCE"/>
        <bgColor rgb="FFC6EFCE"/>
      </patternFill>
    </fill>
    <fill>
      <patternFill patternType="solid">
        <fgColor theme="4"/>
        <bgColor theme="4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theme="8"/>
        <bgColor theme="8"/>
      </patternFill>
    </fill>
    <fill>
      <patternFill patternType="solid">
        <fgColor theme="7"/>
        <bgColor theme="7"/>
      </patternFill>
    </fill>
    <fill>
      <patternFill patternType="solid">
        <fgColor theme="5"/>
        <bgColor theme="5"/>
      </patternFill>
    </fill>
    <fill>
      <patternFill patternType="solid">
        <fgColor theme="5" tint="0.8"/>
        <bgColor theme="5" tint="0.8"/>
      </patternFill>
    </fill>
    <fill>
      <patternFill patternType="solid">
        <fgColor theme="8" tint="0.8"/>
        <bgColor theme="8" tint="0.8"/>
      </patternFill>
    </fill>
    <fill>
      <patternFill patternType="solid">
        <fgColor theme="8" tint="0.6"/>
        <bgColor theme="8" tint="0.6"/>
      </patternFill>
    </fill>
    <fill>
      <patternFill patternType="solid">
        <fgColor theme="5" tint="0.6"/>
        <bgColor theme="5" tint="0.6"/>
      </patternFill>
    </fill>
    <fill>
      <patternFill patternType="solid">
        <fgColor theme="9"/>
        <bgColor theme="9"/>
      </patternFill>
    </fill>
    <fill>
      <patternFill patternType="solid">
        <fgColor theme="6"/>
        <bgColor theme="6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0" fillId="18" borderId="0">
      <alignment vertical="center"/>
    </xf>
    <xf numFmtId="0" fontId="29" fillId="10" borderId="12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0" fillId="14" borderId="0">
      <alignment vertical="center"/>
    </xf>
    <xf numFmtId="0" fontId="27" fillId="8" borderId="0">
      <alignment vertical="center"/>
    </xf>
    <xf numFmtId="43" fontId="0" fillId="0" borderId="0">
      <alignment vertical="center"/>
    </xf>
    <xf numFmtId="0" fontId="32" fillId="21" borderId="0">
      <alignment vertical="center"/>
    </xf>
    <xf numFmtId="0" fontId="36" fillId="0" borderId="0">
      <alignment vertical="center"/>
    </xf>
    <xf numFmtId="9" fontId="0" fillId="0" borderId="0">
      <alignment vertical="center"/>
    </xf>
    <xf numFmtId="0" fontId="34" fillId="0" borderId="0">
      <alignment vertical="center"/>
    </xf>
    <xf numFmtId="0" fontId="0" fillId="22" borderId="15">
      <alignment vertical="center"/>
    </xf>
    <xf numFmtId="0" fontId="32" fillId="24" borderId="0">
      <alignment vertical="center"/>
    </xf>
    <xf numFmtId="0" fontId="26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5" fillId="0" borderId="0">
      <alignment vertical="center"/>
    </xf>
    <xf numFmtId="0" fontId="31" fillId="0" borderId="14">
      <alignment vertical="center"/>
    </xf>
    <xf numFmtId="0" fontId="33" fillId="0" borderId="14">
      <alignment vertical="center"/>
    </xf>
    <xf numFmtId="0" fontId="32" fillId="20" borderId="0">
      <alignment vertical="center"/>
    </xf>
    <xf numFmtId="0" fontId="26" fillId="0" borderId="16">
      <alignment vertical="center"/>
    </xf>
    <xf numFmtId="0" fontId="32" fillId="19" borderId="0">
      <alignment vertical="center"/>
    </xf>
    <xf numFmtId="0" fontId="40" fillId="27" borderId="17">
      <alignment vertical="center"/>
    </xf>
    <xf numFmtId="0" fontId="41" fillId="27" borderId="12">
      <alignment vertical="center"/>
    </xf>
    <xf numFmtId="0" fontId="42" fillId="28" borderId="18">
      <alignment vertical="center"/>
    </xf>
    <xf numFmtId="0" fontId="0" fillId="17" borderId="0">
      <alignment vertical="center"/>
    </xf>
    <xf numFmtId="0" fontId="32" fillId="31" borderId="0">
      <alignment vertical="center"/>
    </xf>
    <xf numFmtId="0" fontId="30" fillId="0" borderId="13">
      <alignment vertical="center"/>
    </xf>
    <xf numFmtId="0" fontId="25" fillId="0" borderId="11">
      <alignment vertical="center"/>
    </xf>
    <xf numFmtId="0" fontId="39" fillId="25" borderId="0">
      <alignment vertical="center"/>
    </xf>
    <xf numFmtId="0" fontId="28" fillId="9" borderId="0">
      <alignment vertical="center"/>
    </xf>
    <xf numFmtId="0" fontId="0" fillId="33" borderId="0">
      <alignment vertical="center"/>
    </xf>
    <xf numFmtId="0" fontId="32" fillId="26" borderId="0">
      <alignment vertical="center"/>
    </xf>
    <xf numFmtId="0" fontId="0" fillId="16" borderId="0">
      <alignment vertical="center"/>
    </xf>
    <xf numFmtId="0" fontId="0" fillId="13" borderId="0">
      <alignment vertical="center"/>
    </xf>
    <xf numFmtId="0" fontId="0" fillId="32" borderId="0">
      <alignment vertical="center"/>
    </xf>
    <xf numFmtId="0" fontId="0" fillId="35" borderId="0">
      <alignment vertical="center"/>
    </xf>
    <xf numFmtId="0" fontId="32" fillId="37" borderId="0">
      <alignment vertical="center"/>
    </xf>
    <xf numFmtId="0" fontId="32" fillId="30" borderId="0">
      <alignment vertical="center"/>
    </xf>
    <xf numFmtId="0" fontId="0" fillId="15" borderId="0">
      <alignment vertical="center"/>
    </xf>
    <xf numFmtId="0" fontId="0" fillId="12" borderId="0">
      <alignment vertical="center"/>
    </xf>
    <xf numFmtId="0" fontId="32" fillId="29" borderId="0">
      <alignment vertical="center"/>
    </xf>
    <xf numFmtId="0" fontId="0" fillId="34" borderId="0">
      <alignment vertical="center"/>
    </xf>
    <xf numFmtId="0" fontId="32" fillId="23" borderId="0">
      <alignment vertical="center"/>
    </xf>
    <xf numFmtId="0" fontId="32" fillId="36" borderId="0">
      <alignment vertical="center"/>
    </xf>
    <xf numFmtId="0" fontId="0" fillId="11" borderId="0">
      <alignment vertical="center"/>
    </xf>
    <xf numFmtId="0" fontId="0" fillId="0" borderId="0">
      <alignment vertical="center"/>
    </xf>
  </cellStyleXfs>
  <cellXfs count="134">
    <xf numFmtId="0" fontId="0" fillId="0" borderId="0" xfId="0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6" fontId="2" fillId="4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3" borderId="1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49" fontId="2" fillId="2" borderId="0" xfId="0" applyNumberFormat="1" applyFont="1" applyFill="1" applyBorder="1" applyAlignment="1" applyProtection="1">
      <alignment horizontal="right" vertical="center" wrapText="1"/>
    </xf>
    <xf numFmtId="0" fontId="2" fillId="2" borderId="0" xfId="0" applyNumberFormat="1" applyFont="1" applyFill="1" applyBorder="1" applyAlignment="1" applyProtection="1">
      <alignment horizontal="right" vertical="center"/>
    </xf>
    <xf numFmtId="0" fontId="2" fillId="2" borderId="2" xfId="0" applyNumberFormat="1" applyFont="1" applyFill="1" applyBorder="1" applyAlignment="1" applyProtection="1">
      <alignment horizontal="left" vertical="center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left" vertical="center"/>
    </xf>
    <xf numFmtId="176" fontId="2" fillId="2" borderId="1" xfId="0" applyNumberFormat="1" applyFont="1" applyFill="1" applyBorder="1" applyAlignment="1" applyProtection="1">
      <alignment horizontal="right" vertical="center"/>
    </xf>
    <xf numFmtId="176" fontId="2" fillId="4" borderId="1" xfId="0" applyNumberFormat="1" applyFont="1" applyFill="1" applyBorder="1" applyAlignment="1" applyProtection="1">
      <alignment horizontal="left" vertical="center"/>
    </xf>
    <xf numFmtId="0" fontId="6" fillId="2" borderId="0" xfId="0" applyNumberFormat="1" applyFont="1" applyFill="1" applyBorder="1" applyAlignment="1" applyProtection="1">
      <alignment horizontal="left" vertical="center"/>
    </xf>
    <xf numFmtId="0" fontId="2" fillId="2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177" fontId="8" fillId="2" borderId="0" xfId="0" applyNumberFormat="1" applyFont="1" applyFill="1" applyBorder="1" applyAlignment="1" applyProtection="1">
      <alignment horizontal="right" vertical="center"/>
    </xf>
    <xf numFmtId="0" fontId="3" fillId="2" borderId="0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vertical="center"/>
    </xf>
    <xf numFmtId="0" fontId="2" fillId="2" borderId="2" xfId="0" applyNumberFormat="1" applyFont="1" applyFill="1" applyBorder="1" applyAlignment="1" applyProtection="1">
      <alignment horizontal="right" vertical="center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4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center" vertical="center" wrapText="1"/>
    </xf>
    <xf numFmtId="176" fontId="2" fillId="5" borderId="1" xfId="0" applyNumberFormat="1" applyFont="1" applyFill="1" applyBorder="1" applyAlignment="1" applyProtection="1">
      <alignment horizontal="right" vertical="center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176" fontId="2" fillId="3" borderId="1" xfId="0" applyNumberFormat="1" applyFont="1" applyFill="1" applyBorder="1" applyAlignment="1" applyProtection="1">
      <alignment horizontal="center" vertical="center"/>
    </xf>
    <xf numFmtId="178" fontId="2" fillId="3" borderId="1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lef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2" fillId="2" borderId="2" xfId="0" applyNumberFormat="1" applyFont="1" applyFill="1" applyBorder="1" applyAlignment="1" applyProtection="1"/>
    <xf numFmtId="0" fontId="11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left" vertical="center"/>
    </xf>
    <xf numFmtId="176" fontId="2" fillId="3" borderId="1" xfId="0" applyNumberFormat="1" applyFont="1" applyFill="1" applyBorder="1" applyAlignment="1" applyProtection="1">
      <alignment horizontal="right" vertical="center"/>
    </xf>
    <xf numFmtId="176" fontId="2" fillId="2" borderId="5" xfId="0" applyNumberFormat="1" applyFont="1" applyFill="1" applyBorder="1" applyAlignment="1" applyProtection="1">
      <alignment horizontal="left" vertical="center"/>
    </xf>
    <xf numFmtId="176" fontId="2" fillId="2" borderId="0" xfId="0" applyNumberFormat="1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2" fillId="3" borderId="6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horizontal="center" vertical="center"/>
    </xf>
    <xf numFmtId="0" fontId="2" fillId="3" borderId="8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/>
    <xf numFmtId="0" fontId="14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/>
    <xf numFmtId="0" fontId="15" fillId="2" borderId="0" xfId="0" applyNumberFormat="1" applyFont="1" applyFill="1" applyBorder="1" applyAlignment="1" applyProtection="1"/>
    <xf numFmtId="0" fontId="2" fillId="3" borderId="3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0" fontId="2" fillId="2" borderId="5" xfId="0" applyNumberFormat="1" applyFont="1" applyFill="1" applyBorder="1" applyAlignment="1" applyProtection="1"/>
    <xf numFmtId="0" fontId="2" fillId="2" borderId="5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14" fillId="2" borderId="0" xfId="0" applyNumberFormat="1" applyFont="1" applyFill="1" applyBorder="1" applyAlignment="1" applyProtection="1">
      <alignment horizontal="left" vertical="center"/>
    </xf>
    <xf numFmtId="176" fontId="3" fillId="2" borderId="0" xfId="0" applyNumberFormat="1" applyFont="1" applyFill="1" applyBorder="1" applyAlignment="1" applyProtection="1">
      <alignment horizontal="left" vertical="center"/>
    </xf>
    <xf numFmtId="0" fontId="15" fillId="2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horizontal="right" vertical="center"/>
    </xf>
    <xf numFmtId="0" fontId="2" fillId="3" borderId="9" xfId="0" applyNumberFormat="1" applyFont="1" applyFill="1" applyBorder="1" applyAlignment="1" applyProtection="1">
      <alignment horizontal="left" vertical="center"/>
    </xf>
    <xf numFmtId="0" fontId="2" fillId="3" borderId="7" xfId="0" applyNumberFormat="1" applyFont="1" applyFill="1" applyBorder="1" applyAlignment="1" applyProtection="1">
      <alignment horizontal="left" vertical="center"/>
    </xf>
    <xf numFmtId="0" fontId="2" fillId="3" borderId="9" xfId="0" applyNumberFormat="1" applyFont="1" applyFill="1" applyBorder="1" applyAlignment="1" applyProtection="1">
      <alignment horizontal="right" vertical="center"/>
    </xf>
    <xf numFmtId="0" fontId="2" fillId="3" borderId="7" xfId="0" applyNumberFormat="1" applyFont="1" applyFill="1" applyBorder="1" applyAlignment="1" applyProtection="1">
      <alignment horizontal="right" vertical="center"/>
    </xf>
    <xf numFmtId="0" fontId="2" fillId="3" borderId="9" xfId="0" applyNumberFormat="1" applyFont="1" applyFill="1" applyBorder="1" applyAlignment="1" applyProtection="1">
      <alignment horizontal="center" vertical="center"/>
    </xf>
    <xf numFmtId="0" fontId="16" fillId="3" borderId="1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176" fontId="2" fillId="4" borderId="7" xfId="0" applyNumberFormat="1" applyFont="1" applyFill="1" applyBorder="1" applyAlignment="1" applyProtection="1">
      <alignment horizontal="right" vertical="center"/>
    </xf>
    <xf numFmtId="176" fontId="2" fillId="2" borderId="2" xfId="0" applyNumberFormat="1" applyFont="1" applyFill="1" applyBorder="1" applyAlignment="1" applyProtection="1">
      <alignment horizontal="right" vertical="center"/>
    </xf>
    <xf numFmtId="176" fontId="2" fillId="2" borderId="0" xfId="0" applyNumberFormat="1" applyFont="1" applyFill="1" applyBorder="1" applyAlignment="1" applyProtection="1">
      <alignment horizontal="right" vertical="center"/>
    </xf>
    <xf numFmtId="176" fontId="5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Border="1" applyAlignment="1" applyProtection="1">
      <alignment horizontal="left" vertical="center" wrapText="1"/>
    </xf>
    <xf numFmtId="0" fontId="2" fillId="3" borderId="10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vertical="center"/>
    </xf>
    <xf numFmtId="14" fontId="2" fillId="2" borderId="2" xfId="0" applyNumberFormat="1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0" fontId="1" fillId="2" borderId="0" xfId="0" applyNumberFormat="1" applyFont="1" applyFill="1" applyBorder="1" applyAlignment="1" applyProtection="1">
      <alignment horizontal="center"/>
    </xf>
    <xf numFmtId="176" fontId="2" fillId="6" borderId="1" xfId="0" applyNumberFormat="1" applyFont="1" applyFill="1" applyBorder="1" applyAlignment="1" applyProtection="1">
      <alignment horizontal="right" vertical="center"/>
    </xf>
    <xf numFmtId="176" fontId="2" fillId="2" borderId="0" xfId="0" applyNumberFormat="1" applyFont="1" applyFill="1" applyBorder="1" applyAlignment="1" applyProtection="1">
      <alignment horizontal="left" vertical="center" wrapText="1"/>
    </xf>
    <xf numFmtId="176" fontId="2" fillId="7" borderId="1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17" fillId="2" borderId="0" xfId="0" applyNumberFormat="1" applyFont="1" applyFill="1" applyBorder="1" applyAlignment="1" applyProtection="1">
      <alignment horizontal="center" vertical="center"/>
    </xf>
    <xf numFmtId="0" fontId="18" fillId="2" borderId="0" xfId="0" applyNumberFormat="1" applyFont="1" applyFill="1" applyBorder="1" applyAlignment="1" applyProtection="1">
      <alignment horizontal="left" vertical="center"/>
    </xf>
    <xf numFmtId="0" fontId="19" fillId="2" borderId="0" xfId="0" applyNumberFormat="1" applyFont="1" applyFill="1" applyBorder="1" applyAlignment="1" applyProtection="1">
      <alignment horizontal="center" vertical="center"/>
    </xf>
    <xf numFmtId="0" fontId="20" fillId="2" borderId="0" xfId="0" applyNumberFormat="1" applyFont="1" applyFill="1" applyBorder="1" applyAlignment="1" applyProtection="1">
      <alignment horizontal="center" vertical="center"/>
    </xf>
    <xf numFmtId="0" fontId="20" fillId="2" borderId="0" xfId="0" applyNumberFormat="1" applyFont="1" applyFill="1" applyBorder="1" applyAlignment="1" applyProtection="1">
      <alignment horizontal="right" vertical="center"/>
    </xf>
    <xf numFmtId="0" fontId="20" fillId="2" borderId="0" xfId="0" applyNumberFormat="1" applyFont="1" applyFill="1" applyBorder="1" applyAlignment="1" applyProtection="1">
      <alignment horizontal="left" vertical="center"/>
    </xf>
    <xf numFmtId="0" fontId="21" fillId="2" borderId="0" xfId="0" applyNumberFormat="1" applyFont="1" applyFill="1" applyBorder="1" applyAlignment="1" applyProtection="1"/>
    <xf numFmtId="0" fontId="22" fillId="2" borderId="0" xfId="0" applyNumberFormat="1" applyFont="1" applyFill="1" applyBorder="1" applyAlignment="1" applyProtection="1">
      <alignment horizontal="center" vertical="center"/>
    </xf>
    <xf numFmtId="0" fontId="23" fillId="2" borderId="0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horizontal="left" vertical="center" wrapText="1"/>
    </xf>
    <xf numFmtId="0" fontId="11" fillId="2" borderId="0" xfId="0" applyNumberFormat="1" applyFont="1" applyFill="1" applyBorder="1" applyAlignment="1" applyProtection="1">
      <alignment vertical="center" wrapText="1"/>
    </xf>
    <xf numFmtId="0" fontId="11" fillId="2" borderId="0" xfId="0" applyNumberFormat="1" applyFont="1" applyFill="1" applyBorder="1" applyAlignment="1" applyProtection="1">
      <alignment horizontal="left" vertical="center"/>
    </xf>
    <xf numFmtId="0" fontId="11" fillId="2" borderId="0" xfId="0" applyNumberFormat="1" applyFont="1" applyFill="1" applyBorder="1" applyAlignment="1" applyProtection="1">
      <alignment horizontal="right" vertical="center"/>
    </xf>
    <xf numFmtId="49" fontId="23" fillId="2" borderId="0" xfId="0" applyNumberFormat="1" applyFont="1" applyFill="1" applyBorder="1" applyAlignment="1" applyProtection="1">
      <alignment horizontal="left" vertical="center" wrapText="1"/>
    </xf>
    <xf numFmtId="0" fontId="23" fillId="2" borderId="0" xfId="0" applyNumberFormat="1" applyFont="1" applyFill="1" applyBorder="1" applyAlignment="1" applyProtection="1">
      <alignment horizontal="center" vertical="center"/>
    </xf>
    <xf numFmtId="0" fontId="24" fillId="2" borderId="0" xfId="0" applyNumberFormat="1" applyFont="1" applyFill="1" applyBorder="1" applyAlignment="1" applyProtection="1">
      <alignment horizontal="center" vertical="center"/>
    </xf>
    <xf numFmtId="177" fontId="20" fillId="2" borderId="0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comments" Target="../comments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comments" Target="../comments17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comments" Target="../comments18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comments" Target="../comments19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comments" Target="../comments20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comments" Target="../comments21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comments" Target="../comments22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comments" Target="../comments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showGridLines="0" topLeftCell="A3" workbookViewId="0">
      <selection activeCell="E9" sqref="E9:F9"/>
    </sheetView>
  </sheetViews>
  <sheetFormatPr defaultColWidth="8" defaultRowHeight="14.25" customHeight="1"/>
  <cols>
    <col min="1" max="1" width="22.1416666666667" style="24" customWidth="1"/>
    <col min="2" max="2" width="5.70833333333333" style="24" customWidth="1"/>
    <col min="3" max="3" width="6.14166666666667" style="24" customWidth="1"/>
    <col min="4" max="4" width="4.425" style="24" customWidth="1"/>
    <col min="5" max="5" width="7.425" style="24" customWidth="1"/>
    <col min="6" max="6" width="14.5666666666667" style="24" customWidth="1"/>
    <col min="7" max="7" width="12.5666666666667" style="24" customWidth="1"/>
    <col min="8" max="8" width="5.425" style="24" customWidth="1"/>
    <col min="9" max="9" width="10.425" style="24" customWidth="1"/>
    <col min="10" max="10" width="8.70833333333333" style="24" customWidth="1"/>
    <col min="11" max="13" width="8.14166666666667" style="24" customWidth="1"/>
    <col min="14" max="14" width="21.2833333333333" style="24" customWidth="1"/>
    <col min="15" max="15" width="10.2833333333333" style="24" customWidth="1"/>
  </cols>
  <sheetData>
    <row r="1" hidden="1" customHeight="1" spans="1:15">
      <c r="A1" s="120"/>
      <c r="B1" s="120"/>
      <c r="C1" s="9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hidden="1" customHeight="1" spans="1:15">
      <c r="A2" s="121"/>
      <c r="B2" s="122"/>
      <c r="C2" s="122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ht="27" customHeight="1" spans="1:15">
      <c r="A3" s="66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ht="45" customHeight="1" spans="1:15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ht="37.5" customHeight="1" spans="1:15">
      <c r="A5" s="124" t="s">
        <v>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32"/>
    </row>
    <row r="6" ht="45" customHeight="1" spans="1:1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</row>
    <row r="7" ht="45" customHeight="1" spans="1:15">
      <c r="A7" s="65"/>
      <c r="B7" s="65"/>
      <c r="C7" s="65"/>
      <c r="D7" s="65"/>
      <c r="E7" s="125" t="s">
        <v>1</v>
      </c>
      <c r="F7" s="125"/>
      <c r="G7" s="126"/>
      <c r="H7" s="127"/>
      <c r="I7" s="127"/>
      <c r="J7" s="127"/>
      <c r="K7" s="65"/>
      <c r="L7" s="65"/>
      <c r="M7" s="65"/>
      <c r="N7" s="65"/>
      <c r="O7" s="65"/>
    </row>
    <row r="8" ht="15" customHeight="1" spans="1:15">
      <c r="A8" s="65"/>
      <c r="B8" s="65"/>
      <c r="C8" s="65"/>
      <c r="D8" s="65"/>
      <c r="E8" s="128"/>
      <c r="F8" s="128"/>
      <c r="G8" s="129"/>
      <c r="H8" s="129"/>
      <c r="I8" s="129"/>
      <c r="J8" s="129"/>
      <c r="K8" s="65"/>
      <c r="L8" s="65"/>
      <c r="M8" s="65"/>
      <c r="N8" s="65"/>
      <c r="O8" s="65"/>
    </row>
    <row r="9" ht="45" customHeight="1" spans="1:15">
      <c r="A9" s="65"/>
      <c r="B9" s="65"/>
      <c r="C9" s="65"/>
      <c r="D9" s="65"/>
      <c r="E9" s="130" t="s">
        <v>2</v>
      </c>
      <c r="F9" s="125"/>
      <c r="G9" s="126"/>
      <c r="H9" s="127"/>
      <c r="I9" s="125" t="s">
        <v>3</v>
      </c>
      <c r="J9" s="125"/>
      <c r="K9" s="126"/>
      <c r="L9" s="127"/>
      <c r="M9" s="127"/>
      <c r="N9" s="65"/>
      <c r="O9" s="65"/>
    </row>
    <row r="10" ht="15" customHeight="1" spans="1:15">
      <c r="A10" s="65"/>
      <c r="B10" s="65"/>
      <c r="C10" s="65"/>
      <c r="D10" s="65"/>
      <c r="E10" s="128"/>
      <c r="F10" s="128"/>
      <c r="G10" s="129"/>
      <c r="H10" s="129"/>
      <c r="I10" s="128"/>
      <c r="J10" s="128"/>
      <c r="K10" s="65"/>
      <c r="L10" s="65"/>
      <c r="M10" s="65"/>
      <c r="N10" s="65"/>
      <c r="O10" s="65"/>
    </row>
    <row r="11" ht="45" customHeight="1" spans="1:15">
      <c r="A11" s="65"/>
      <c r="B11" s="65"/>
      <c r="C11" s="65"/>
      <c r="D11" s="65"/>
      <c r="E11" s="125" t="s">
        <v>4</v>
      </c>
      <c r="F11" s="125"/>
      <c r="G11" s="126"/>
      <c r="H11" s="127"/>
      <c r="I11" s="125" t="s">
        <v>5</v>
      </c>
      <c r="J11" s="125"/>
      <c r="K11" s="126"/>
      <c r="L11" s="127"/>
      <c r="M11" s="127"/>
      <c r="N11" s="65"/>
      <c r="O11" s="65"/>
    </row>
    <row r="12" ht="45" customHeight="1" spans="1:15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</row>
    <row r="13" ht="45" customHeight="1" spans="1:15">
      <c r="A13" s="131" t="s">
        <v>6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20"/>
    </row>
    <row r="14" ht="45" customHeight="1" spans="1:15">
      <c r="A14" s="131" t="s">
        <v>7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20"/>
    </row>
    <row r="15" ht="13.5" customHeight="1" spans="1:15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33"/>
    </row>
  </sheetData>
  <sheetProtection sheet="1"/>
  <mergeCells count="14">
    <mergeCell ref="B2:C2"/>
    <mergeCell ref="A5:N5"/>
    <mergeCell ref="E7:F7"/>
    <mergeCell ref="G7:J7"/>
    <mergeCell ref="E9:F9"/>
    <mergeCell ref="G9:H9"/>
    <mergeCell ref="I9:J9"/>
    <mergeCell ref="K9:M9"/>
    <mergeCell ref="E11:F11"/>
    <mergeCell ref="G11:H11"/>
    <mergeCell ref="I11:J11"/>
    <mergeCell ref="K11:M11"/>
    <mergeCell ref="A13:N13"/>
    <mergeCell ref="A14:N14"/>
  </mergeCells>
  <printOptions horizontalCentered="1"/>
  <pageMargins left="1.17986111111111" right="1.17986111111111" top="1.17986111111111" bottom="1.17986111111111" header="0.509722222222222" footer="0.509722222222222"/>
  <pageSetup paperSize="9" scale="90" fitToWidth="0" fitToHeight="0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showGridLines="0" zoomScale="110" zoomScaleNormal="110" topLeftCell="A2" workbookViewId="0">
      <selection activeCell="C7" sqref="C7:D17"/>
    </sheetView>
  </sheetViews>
  <sheetFormatPr defaultColWidth="8" defaultRowHeight="14.25" customHeight="1" outlineLevelCol="3"/>
  <cols>
    <col min="1" max="1" width="10.7083333333333" style="24" customWidth="1"/>
    <col min="2" max="2" width="35.425" style="24" customWidth="1"/>
    <col min="3" max="3" width="31" style="24" customWidth="1"/>
    <col min="4" max="4" width="31.1416666666667" style="24" customWidth="1"/>
  </cols>
  <sheetData>
    <row r="1" hidden="1" customHeight="1" spans="1:4">
      <c r="A1" s="62"/>
      <c r="B1" s="66"/>
      <c r="C1" s="62"/>
      <c r="D1" s="62"/>
    </row>
    <row r="2" ht="57.75" customHeight="1" spans="1:4">
      <c r="A2" s="1" t="s">
        <v>276</v>
      </c>
      <c r="B2" s="1"/>
      <c r="C2" s="1"/>
      <c r="D2" s="1"/>
    </row>
    <row r="3" ht="18.75" customHeight="1" spans="1:4">
      <c r="A3" s="27"/>
      <c r="B3" s="27"/>
      <c r="C3" s="27"/>
      <c r="D3" s="27" t="s">
        <v>277</v>
      </c>
    </row>
    <row r="4" ht="15.75" customHeight="1" spans="1:4">
      <c r="A4" s="27" t="s">
        <v>278</v>
      </c>
      <c r="B4" s="105" t="s">
        <v>54</v>
      </c>
      <c r="C4" s="105" t="s">
        <v>279</v>
      </c>
      <c r="D4" s="27" t="s">
        <v>55</v>
      </c>
    </row>
    <row r="5" ht="29.25" customHeight="1" spans="1:4">
      <c r="A5" s="8" t="s">
        <v>280</v>
      </c>
      <c r="B5" s="8"/>
      <c r="C5" s="8" t="s">
        <v>57</v>
      </c>
      <c r="D5" s="8" t="s">
        <v>58</v>
      </c>
    </row>
    <row r="6" ht="31.5" customHeight="1" spans="1:4">
      <c r="A6" s="8"/>
      <c r="B6" s="8"/>
      <c r="C6" s="8"/>
      <c r="D6" s="8"/>
    </row>
    <row r="7" ht="18.75" customHeight="1" spans="1:4">
      <c r="A7" s="8" t="s">
        <v>59</v>
      </c>
      <c r="B7" s="16" t="s">
        <v>60</v>
      </c>
      <c r="C7" s="18">
        <f t="shared" ref="C7:D7" si="0">C8+C9+C10+C11</f>
        <v>242061668.94</v>
      </c>
      <c r="D7" s="18">
        <f t="shared" si="0"/>
        <v>287922121.16</v>
      </c>
    </row>
    <row r="8" ht="18.75" customHeight="1" spans="1:4">
      <c r="A8" s="8" t="s">
        <v>61</v>
      </c>
      <c r="B8" s="9" t="s">
        <v>281</v>
      </c>
      <c r="C8" s="31"/>
      <c r="D8" s="31"/>
    </row>
    <row r="9" ht="18.75" customHeight="1" spans="1:4">
      <c r="A9" s="8" t="s">
        <v>63</v>
      </c>
      <c r="B9" s="9" t="s">
        <v>282</v>
      </c>
      <c r="C9" s="31">
        <v>18948845.83</v>
      </c>
      <c r="D9" s="31">
        <v>32823141.11</v>
      </c>
    </row>
    <row r="10" ht="18.75" customHeight="1" spans="1:4">
      <c r="A10" s="8" t="s">
        <v>65</v>
      </c>
      <c r="B10" s="9" t="s">
        <v>283</v>
      </c>
      <c r="C10" s="31">
        <v>194458545.73</v>
      </c>
      <c r="D10" s="31">
        <v>252824849.69</v>
      </c>
    </row>
    <row r="11" ht="18.75" customHeight="1" spans="1:4">
      <c r="A11" s="8" t="s">
        <v>67</v>
      </c>
      <c r="B11" s="9" t="s">
        <v>284</v>
      </c>
      <c r="C11" s="31">
        <v>28654277.38</v>
      </c>
      <c r="D11" s="46">
        <f>居民医疗暂2022nb09!H31</f>
        <v>2274130.36</v>
      </c>
    </row>
    <row r="12" ht="18.75" customHeight="1" spans="1:4">
      <c r="A12" s="8" t="s">
        <v>69</v>
      </c>
      <c r="B12" s="9" t="s">
        <v>72</v>
      </c>
      <c r="C12" s="18">
        <f t="shared" ref="C12:D12" si="1">C13+C14</f>
        <v>138212200</v>
      </c>
      <c r="D12" s="18">
        <f t="shared" si="1"/>
        <v>148087385</v>
      </c>
    </row>
    <row r="13" ht="18.75" customHeight="1" spans="1:4">
      <c r="A13" s="8" t="s">
        <v>71</v>
      </c>
      <c r="B13" s="9" t="s">
        <v>285</v>
      </c>
      <c r="C13" s="31">
        <v>138212200</v>
      </c>
      <c r="D13" s="46">
        <f>居民医疗暂2022nb09!C31</f>
        <v>148087385</v>
      </c>
    </row>
    <row r="14" ht="18.75" customHeight="1" spans="1:4">
      <c r="A14" s="8" t="s">
        <v>73</v>
      </c>
      <c r="B14" s="9" t="s">
        <v>286</v>
      </c>
      <c r="C14" s="31"/>
      <c r="D14" s="31"/>
    </row>
    <row r="15" ht="18.75" customHeight="1" spans="1:4">
      <c r="A15" s="8" t="s">
        <v>75</v>
      </c>
      <c r="B15" s="9" t="s">
        <v>78</v>
      </c>
      <c r="C15" s="46">
        <f>居民收支2022nb08!D31</f>
        <v>103849468.94</v>
      </c>
      <c r="D15" s="46">
        <f>居民收支2022nb08!H31</f>
        <v>139834736.16</v>
      </c>
    </row>
    <row r="16" s="77" customFormat="1" ht="18.75" customHeight="1" spans="1:4">
      <c r="A16" s="8">
        <v>10</v>
      </c>
      <c r="B16" s="9" t="s">
        <v>287</v>
      </c>
      <c r="C16" s="31">
        <v>103849468.94</v>
      </c>
      <c r="D16" s="31">
        <v>139834736.16</v>
      </c>
    </row>
    <row r="17" ht="18.75" customHeight="1" spans="1:4">
      <c r="A17" s="8">
        <v>11</v>
      </c>
      <c r="B17" s="9" t="s">
        <v>288</v>
      </c>
      <c r="C17" s="31"/>
      <c r="D17" s="31"/>
    </row>
    <row r="18" ht="18.75" customHeight="1" spans="1:4">
      <c r="A18" s="58" t="s">
        <v>85</v>
      </c>
      <c r="B18" s="58"/>
      <c r="C18" s="58"/>
      <c r="D18" s="58"/>
    </row>
    <row r="19" ht="13.5" customHeight="1" spans="1:4">
      <c r="A19" s="36" t="s">
        <v>289</v>
      </c>
      <c r="B19" s="36"/>
      <c r="C19" s="36"/>
      <c r="D19" s="36"/>
    </row>
    <row r="20" ht="13.5" customHeight="1" spans="1:4">
      <c r="A20" s="36" t="s">
        <v>87</v>
      </c>
      <c r="B20" s="36"/>
      <c r="C20" s="36"/>
      <c r="D20" s="36"/>
    </row>
    <row r="21" ht="13.5" customHeight="1" spans="1:4">
      <c r="A21" s="36" t="s">
        <v>148</v>
      </c>
      <c r="B21" s="36"/>
      <c r="C21" s="36"/>
      <c r="D21" s="36"/>
    </row>
    <row r="24" customHeight="1" spans="1:4">
      <c r="A24" s="63"/>
      <c r="B24" s="63"/>
      <c r="C24" s="63"/>
      <c r="D24" s="63"/>
    </row>
  </sheetData>
  <sheetProtection sheet="1"/>
  <mergeCells count="9">
    <mergeCell ref="A2:D2"/>
    <mergeCell ref="A18:D18"/>
    <mergeCell ref="A19:D19"/>
    <mergeCell ref="A20:D20"/>
    <mergeCell ref="A21:D21"/>
    <mergeCell ref="A24:D24"/>
    <mergeCell ref="C5:C6"/>
    <mergeCell ref="D5:D6"/>
    <mergeCell ref="A5:B6"/>
  </mergeCells>
  <printOptions horizontalCentered="1"/>
  <pageMargins left="1.17986111111111" right="1.17986111111111" top="1.17986111111111" bottom="1.17986111111111" header="0.509722222222222" footer="0.509722222222222"/>
  <pageSetup paperSize="9" fitToWidth="0" fitToHeight="0" pageOrder="overThenDown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showGridLines="0" zoomScale="110" zoomScaleNormal="110" workbookViewId="0">
      <selection activeCell="L5" sqref="L5"/>
    </sheetView>
  </sheetViews>
  <sheetFormatPr defaultColWidth="8" defaultRowHeight="14.25" customHeight="1" outlineLevelCol="7"/>
  <cols>
    <col min="1" max="2" width="10.7083333333333" style="24" customWidth="1"/>
    <col min="3" max="3" width="28.5666666666667" style="24" customWidth="1"/>
    <col min="4" max="4" width="24.8583333333333" style="24" customWidth="1"/>
    <col min="5" max="5" width="7.425" style="24" customWidth="1"/>
    <col min="6" max="6" width="12.2833333333333" style="24" customWidth="1"/>
    <col min="7" max="7" width="26.8583333333333" style="24" customWidth="1"/>
    <col min="8" max="8" width="23" style="24" customWidth="1"/>
  </cols>
  <sheetData>
    <row r="1" ht="0.75" customHeight="1" spans="1:8">
      <c r="A1" s="66"/>
      <c r="B1" s="66"/>
      <c r="C1" s="66"/>
      <c r="D1" s="66"/>
      <c r="E1" s="66"/>
      <c r="F1" s="66"/>
      <c r="G1" s="66"/>
      <c r="H1" s="66"/>
    </row>
    <row r="2" ht="60" customHeight="1" spans="1:8">
      <c r="A2" s="1" t="s">
        <v>290</v>
      </c>
      <c r="B2" s="1"/>
      <c r="C2" s="1"/>
      <c r="D2" s="1"/>
      <c r="E2" s="1"/>
      <c r="F2" s="1"/>
      <c r="G2" s="1"/>
      <c r="H2" s="1"/>
    </row>
    <row r="3" ht="0.75" customHeight="1" spans="1:8">
      <c r="A3" s="1"/>
      <c r="B3" s="1"/>
      <c r="C3" s="1"/>
      <c r="D3" s="1"/>
      <c r="E3" s="1"/>
      <c r="F3" s="1"/>
      <c r="G3" s="93"/>
      <c r="H3" s="93"/>
    </row>
    <row r="4" ht="15" customHeight="1" spans="1:8">
      <c r="A4" s="53"/>
      <c r="B4" s="53"/>
      <c r="C4" s="53"/>
      <c r="D4" s="53"/>
      <c r="E4" s="53"/>
      <c r="F4" s="53"/>
      <c r="G4" s="27"/>
      <c r="H4" s="27" t="s">
        <v>291</v>
      </c>
    </row>
    <row r="5" ht="15" customHeight="1" spans="1:8">
      <c r="A5" s="42" t="s">
        <v>278</v>
      </c>
      <c r="B5" s="28" t="s">
        <v>54</v>
      </c>
      <c r="C5" s="28"/>
      <c r="D5" s="42"/>
      <c r="E5" s="55" t="s">
        <v>91</v>
      </c>
      <c r="F5" s="55"/>
      <c r="G5" s="42"/>
      <c r="H5" s="42" t="s">
        <v>151</v>
      </c>
    </row>
    <row r="6" ht="15" customHeight="1" spans="1:8">
      <c r="A6" s="8" t="s">
        <v>292</v>
      </c>
      <c r="B6" s="8"/>
      <c r="C6" s="8"/>
      <c r="D6" s="8" t="s">
        <v>293</v>
      </c>
      <c r="E6" s="8" t="s">
        <v>292</v>
      </c>
      <c r="F6" s="8"/>
      <c r="G6" s="8"/>
      <c r="H6" s="8" t="s">
        <v>293</v>
      </c>
    </row>
    <row r="7" ht="15" customHeight="1" spans="1:8">
      <c r="A7" s="8" t="s">
        <v>59</v>
      </c>
      <c r="B7" s="16" t="s">
        <v>100</v>
      </c>
      <c r="C7" s="16"/>
      <c r="D7" s="18">
        <f>D8+D9+D10+D11+D12</f>
        <v>154017647.99</v>
      </c>
      <c r="E7" s="8">
        <v>28</v>
      </c>
      <c r="F7" s="16" t="s">
        <v>101</v>
      </c>
      <c r="G7" s="16"/>
      <c r="H7" s="18">
        <f>H8+H9+H10+H11</f>
        <v>385669862.66</v>
      </c>
    </row>
    <row r="8" ht="15" customHeight="1" spans="1:8">
      <c r="A8" s="8" t="s">
        <v>61</v>
      </c>
      <c r="B8" s="94" t="s">
        <v>294</v>
      </c>
      <c r="C8" s="95"/>
      <c r="D8" s="31">
        <v>145423567.99</v>
      </c>
      <c r="E8" s="8">
        <v>29</v>
      </c>
      <c r="F8" s="96" t="s">
        <v>295</v>
      </c>
      <c r="G8" s="95" t="s">
        <v>296</v>
      </c>
      <c r="H8" s="31">
        <v>335750867.83</v>
      </c>
    </row>
    <row r="9" ht="15" customHeight="1" spans="1:8">
      <c r="A9" s="8" t="s">
        <v>63</v>
      </c>
      <c r="B9" s="94" t="s">
        <v>297</v>
      </c>
      <c r="C9" s="95"/>
      <c r="D9" s="31"/>
      <c r="E9" s="8">
        <v>30</v>
      </c>
      <c r="F9" s="96"/>
      <c r="G9" s="95" t="s">
        <v>298</v>
      </c>
      <c r="H9" s="31">
        <v>33366793.68</v>
      </c>
    </row>
    <row r="10" ht="15" customHeight="1" spans="1:8">
      <c r="A10" s="8" t="s">
        <v>65</v>
      </c>
      <c r="B10" s="94" t="s">
        <v>299</v>
      </c>
      <c r="C10" s="95"/>
      <c r="D10" s="31"/>
      <c r="E10" s="8">
        <v>31</v>
      </c>
      <c r="F10" s="96"/>
      <c r="G10" s="95" t="s">
        <v>300</v>
      </c>
      <c r="H10" s="31">
        <v>16552201.15</v>
      </c>
    </row>
    <row r="11" ht="15" customHeight="1" spans="1:8">
      <c r="A11" s="8" t="s">
        <v>67</v>
      </c>
      <c r="B11" s="94" t="s">
        <v>301</v>
      </c>
      <c r="C11" s="95"/>
      <c r="D11" s="31"/>
      <c r="E11" s="8">
        <v>32</v>
      </c>
      <c r="F11" s="96"/>
      <c r="G11" s="95" t="s">
        <v>302</v>
      </c>
      <c r="H11" s="31"/>
    </row>
    <row r="12" ht="15" customHeight="1" spans="1:8">
      <c r="A12" s="8">
        <v>6</v>
      </c>
      <c r="B12" s="94" t="s">
        <v>303</v>
      </c>
      <c r="C12" s="95"/>
      <c r="D12" s="31">
        <v>8594080</v>
      </c>
      <c r="E12" s="8">
        <v>33</v>
      </c>
      <c r="F12" s="96"/>
      <c r="G12" s="95"/>
      <c r="H12" s="68"/>
    </row>
    <row r="13" ht="15" customHeight="1" spans="1:8">
      <c r="A13" s="8">
        <v>7</v>
      </c>
      <c r="B13" s="16" t="s">
        <v>108</v>
      </c>
      <c r="C13" s="16"/>
      <c r="D13" s="18">
        <f>D14+D15</f>
        <v>3230597.49</v>
      </c>
      <c r="E13" s="8">
        <v>34</v>
      </c>
      <c r="F13" s="96"/>
      <c r="G13" s="95"/>
      <c r="H13" s="68"/>
    </row>
    <row r="14" ht="15" customHeight="1" spans="1:8">
      <c r="A14" s="8">
        <v>8</v>
      </c>
      <c r="B14" s="94" t="s">
        <v>304</v>
      </c>
      <c r="C14" s="95"/>
      <c r="D14" s="31"/>
      <c r="E14" s="8">
        <v>35</v>
      </c>
      <c r="F14" s="94"/>
      <c r="G14" s="97"/>
      <c r="H14" s="68"/>
    </row>
    <row r="15" ht="15" customHeight="1" spans="1:8">
      <c r="A15" s="8">
        <v>9</v>
      </c>
      <c r="B15" s="16" t="s">
        <v>305</v>
      </c>
      <c r="C15" s="16"/>
      <c r="D15" s="31">
        <v>3230597.49</v>
      </c>
      <c r="E15" s="8">
        <v>36</v>
      </c>
      <c r="F15" s="16" t="s">
        <v>306</v>
      </c>
      <c r="G15" s="16"/>
      <c r="H15" s="18">
        <f>H16+H17</f>
        <v>43035016</v>
      </c>
    </row>
    <row r="16" ht="15" customHeight="1" spans="1:8">
      <c r="A16" s="8">
        <v>10</v>
      </c>
      <c r="B16" s="16" t="s">
        <v>115</v>
      </c>
      <c r="C16" s="16"/>
      <c r="D16" s="18">
        <f>D17+D21+D22</f>
        <v>304167874</v>
      </c>
      <c r="E16" s="8">
        <v>37</v>
      </c>
      <c r="F16" s="98" t="s">
        <v>307</v>
      </c>
      <c r="G16" s="97"/>
      <c r="H16" s="31">
        <v>43035016</v>
      </c>
    </row>
    <row r="17" ht="15" customHeight="1" spans="1:8">
      <c r="A17" s="8">
        <v>11</v>
      </c>
      <c r="B17" s="16" t="s">
        <v>308</v>
      </c>
      <c r="C17" s="16"/>
      <c r="D17" s="18">
        <f>D18+D19+D20</f>
        <v>300718562</v>
      </c>
      <c r="E17" s="8">
        <v>38</v>
      </c>
      <c r="F17" s="98" t="s">
        <v>309</v>
      </c>
      <c r="G17" s="97"/>
      <c r="H17" s="31"/>
    </row>
    <row r="18" ht="15" customHeight="1" spans="1:8">
      <c r="A18" s="8">
        <v>12</v>
      </c>
      <c r="B18" s="16" t="s">
        <v>310</v>
      </c>
      <c r="C18" s="16"/>
      <c r="D18" s="31">
        <v>175450000</v>
      </c>
      <c r="E18" s="8">
        <v>39</v>
      </c>
      <c r="F18" s="94" t="s">
        <v>311</v>
      </c>
      <c r="G18" s="95"/>
      <c r="H18" s="31"/>
    </row>
    <row r="19" ht="15" customHeight="1" spans="1:8">
      <c r="A19" s="8">
        <v>13</v>
      </c>
      <c r="B19" s="16" t="s">
        <v>312</v>
      </c>
      <c r="C19" s="16"/>
      <c r="D19" s="31">
        <v>65730000</v>
      </c>
      <c r="E19" s="8">
        <v>40</v>
      </c>
      <c r="F19" s="8"/>
      <c r="G19" s="8"/>
      <c r="H19" s="68"/>
    </row>
    <row r="20" ht="15" customHeight="1" spans="1:8">
      <c r="A20" s="8">
        <v>14</v>
      </c>
      <c r="B20" s="16" t="s">
        <v>313</v>
      </c>
      <c r="C20" s="16"/>
      <c r="D20" s="31">
        <v>59538562</v>
      </c>
      <c r="E20" s="8">
        <v>41</v>
      </c>
      <c r="F20" s="8"/>
      <c r="G20" s="8"/>
      <c r="H20" s="8"/>
    </row>
    <row r="21" ht="22.5" customHeight="1" spans="1:8">
      <c r="A21" s="8">
        <v>15</v>
      </c>
      <c r="B21" s="99" t="s">
        <v>314</v>
      </c>
      <c r="C21" s="99"/>
      <c r="D21" s="31">
        <v>3449312</v>
      </c>
      <c r="E21" s="8">
        <v>42</v>
      </c>
      <c r="F21" s="16"/>
      <c r="G21" s="16"/>
      <c r="H21" s="68"/>
    </row>
    <row r="22" ht="15" customHeight="1" spans="1:8">
      <c r="A22" s="8">
        <v>16</v>
      </c>
      <c r="B22" s="100" t="s">
        <v>315</v>
      </c>
      <c r="C22" s="100"/>
      <c r="D22" s="31"/>
      <c r="E22" s="8">
        <v>43</v>
      </c>
      <c r="F22" s="16"/>
      <c r="G22" s="16"/>
      <c r="H22" s="68"/>
    </row>
    <row r="23" ht="15" customHeight="1" spans="1:8">
      <c r="A23" s="8">
        <v>17</v>
      </c>
      <c r="B23" s="94" t="s">
        <v>119</v>
      </c>
      <c r="C23" s="95"/>
      <c r="D23" s="31">
        <v>3274026.4</v>
      </c>
      <c r="E23" s="8">
        <v>44</v>
      </c>
      <c r="F23" s="94"/>
      <c r="G23" s="95"/>
      <c r="H23" s="95"/>
    </row>
    <row r="24" ht="15" customHeight="1" spans="1:8">
      <c r="A24" s="8">
        <v>18</v>
      </c>
      <c r="B24" s="72" t="s">
        <v>316</v>
      </c>
      <c r="C24" s="72"/>
      <c r="D24" s="18">
        <f>D7+D13+D16+D23</f>
        <v>464690145.88</v>
      </c>
      <c r="E24" s="8">
        <v>45</v>
      </c>
      <c r="F24" s="72" t="s">
        <v>316</v>
      </c>
      <c r="G24" s="72"/>
      <c r="H24" s="101">
        <f>H7+H15+H18</f>
        <v>428704878.66</v>
      </c>
    </row>
    <row r="25" ht="15" customHeight="1" spans="1:8">
      <c r="A25" s="8">
        <v>19</v>
      </c>
      <c r="B25" s="72"/>
      <c r="C25" s="72"/>
      <c r="D25" s="68"/>
      <c r="E25" s="8">
        <v>46</v>
      </c>
      <c r="F25" s="94"/>
      <c r="G25" s="95"/>
      <c r="H25" s="68"/>
    </row>
    <row r="26" ht="15" customHeight="1" spans="1:8">
      <c r="A26" s="8">
        <v>20</v>
      </c>
      <c r="B26" s="16" t="s">
        <v>317</v>
      </c>
      <c r="C26" s="16"/>
      <c r="D26" s="31"/>
      <c r="E26" s="8">
        <v>47</v>
      </c>
      <c r="F26" s="16" t="s">
        <v>134</v>
      </c>
      <c r="G26" s="16"/>
      <c r="H26" s="31"/>
    </row>
    <row r="27" ht="15" customHeight="1" spans="1:8">
      <c r="A27" s="8">
        <v>21</v>
      </c>
      <c r="B27" s="16" t="s">
        <v>318</v>
      </c>
      <c r="C27" s="16"/>
      <c r="D27" s="31"/>
      <c r="E27" s="8">
        <v>48</v>
      </c>
      <c r="F27" s="16" t="s">
        <v>136</v>
      </c>
      <c r="G27" s="16"/>
      <c r="H27" s="31"/>
    </row>
    <row r="28" ht="15" customHeight="1" spans="1:8">
      <c r="A28" s="8">
        <v>22</v>
      </c>
      <c r="B28" s="8"/>
      <c r="C28" s="8"/>
      <c r="D28" s="68"/>
      <c r="E28" s="8">
        <v>49</v>
      </c>
      <c r="F28" s="8"/>
      <c r="G28" s="8"/>
      <c r="H28" s="68"/>
    </row>
    <row r="29" ht="15" customHeight="1" spans="1:8">
      <c r="A29" s="8">
        <v>23</v>
      </c>
      <c r="B29" s="72" t="s">
        <v>137</v>
      </c>
      <c r="C29" s="72"/>
      <c r="D29" s="18">
        <f>D24+D26+D27</f>
        <v>464690145.88</v>
      </c>
      <c r="E29" s="8">
        <v>50</v>
      </c>
      <c r="F29" s="72" t="s">
        <v>138</v>
      </c>
      <c r="G29" s="72"/>
      <c r="H29" s="18">
        <f>H24+H26+H27</f>
        <v>428704878.66</v>
      </c>
    </row>
    <row r="30" ht="15" customHeight="1" spans="1:8">
      <c r="A30" s="8">
        <v>24</v>
      </c>
      <c r="B30" s="8"/>
      <c r="C30" s="8"/>
      <c r="D30" s="68"/>
      <c r="E30" s="8">
        <v>51</v>
      </c>
      <c r="F30" s="72"/>
      <c r="G30" s="72"/>
      <c r="H30" s="68"/>
    </row>
    <row r="31" ht="15" customHeight="1" spans="1:8">
      <c r="A31" s="8">
        <v>25</v>
      </c>
      <c r="B31" s="16" t="s">
        <v>319</v>
      </c>
      <c r="C31" s="16"/>
      <c r="D31" s="31">
        <v>103849468.94</v>
      </c>
      <c r="E31" s="8">
        <v>52</v>
      </c>
      <c r="F31" s="16" t="s">
        <v>320</v>
      </c>
      <c r="G31" s="16"/>
      <c r="H31" s="18">
        <f>(D29+D31)-H29</f>
        <v>139834736.16</v>
      </c>
    </row>
    <row r="32" ht="15" customHeight="1" spans="1:8">
      <c r="A32" s="8">
        <v>26</v>
      </c>
      <c r="B32" s="8"/>
      <c r="C32" s="8"/>
      <c r="D32" s="68"/>
      <c r="E32" s="8">
        <v>53</v>
      </c>
      <c r="F32" s="8"/>
      <c r="G32" s="8"/>
      <c r="H32" s="68"/>
    </row>
    <row r="33" ht="15" customHeight="1" spans="1:8">
      <c r="A33" s="8">
        <v>27</v>
      </c>
      <c r="B33" s="72" t="s">
        <v>321</v>
      </c>
      <c r="C33" s="72"/>
      <c r="D33" s="18">
        <f>D29+D31</f>
        <v>568539614.82</v>
      </c>
      <c r="E33" s="8">
        <v>54</v>
      </c>
      <c r="F33" s="72" t="s">
        <v>321</v>
      </c>
      <c r="G33" s="72"/>
      <c r="H33" s="18">
        <f>H29+H31</f>
        <v>568539614.82</v>
      </c>
    </row>
    <row r="34" ht="22.5" customHeight="1" spans="1:8">
      <c r="A34" s="53" t="s">
        <v>322</v>
      </c>
      <c r="B34" s="36"/>
      <c r="C34" s="36"/>
      <c r="D34" s="102"/>
      <c r="E34" s="36" t="s">
        <v>323</v>
      </c>
      <c r="F34" s="36"/>
      <c r="G34" s="36"/>
      <c r="H34" s="36"/>
    </row>
    <row r="35" ht="13.5" customHeight="1" spans="1:8">
      <c r="A35" s="36" t="s">
        <v>324</v>
      </c>
      <c r="B35" s="27"/>
      <c r="C35" s="27"/>
      <c r="D35" s="27"/>
      <c r="E35" s="103"/>
      <c r="F35" s="27"/>
      <c r="G35" s="36"/>
      <c r="H35" s="36"/>
    </row>
    <row r="36" ht="13.5" customHeight="1" spans="1:8">
      <c r="A36" s="36" t="s">
        <v>325</v>
      </c>
      <c r="B36" s="27"/>
      <c r="C36" s="27"/>
      <c r="D36" s="27"/>
      <c r="E36" s="103"/>
      <c r="F36" s="27"/>
      <c r="G36" s="36"/>
      <c r="H36" s="36"/>
    </row>
    <row r="37" ht="13.5" customHeight="1" spans="1:8">
      <c r="A37" s="36" t="s">
        <v>326</v>
      </c>
      <c r="B37" s="27"/>
      <c r="C37" s="27"/>
      <c r="D37" s="27"/>
      <c r="E37" s="103"/>
      <c r="F37" s="27"/>
      <c r="G37" s="36"/>
      <c r="H37" s="36"/>
    </row>
    <row r="38" ht="13.5" customHeight="1" spans="1:8">
      <c r="A38" s="36" t="s">
        <v>327</v>
      </c>
      <c r="B38" s="27"/>
      <c r="C38" s="27"/>
      <c r="D38" s="27"/>
      <c r="E38" s="103"/>
      <c r="F38" s="27"/>
      <c r="G38" s="36"/>
      <c r="H38" s="36"/>
    </row>
    <row r="39" ht="13.5" customHeight="1" spans="1:8">
      <c r="A39" s="36" t="s">
        <v>328</v>
      </c>
      <c r="B39" s="27"/>
      <c r="C39" s="27"/>
      <c r="D39" s="27"/>
      <c r="E39" s="103"/>
      <c r="F39" s="27"/>
      <c r="G39" s="36"/>
      <c r="H39" s="36"/>
    </row>
    <row r="40" ht="13.5" customHeight="1" spans="1:8">
      <c r="A40" s="36" t="s">
        <v>329</v>
      </c>
      <c r="B40" s="27"/>
      <c r="C40" s="27"/>
      <c r="D40" s="27"/>
      <c r="E40" s="103"/>
      <c r="F40" s="27"/>
      <c r="G40" s="36"/>
      <c r="H40" s="36"/>
    </row>
    <row r="41" ht="33" customHeight="1" spans="1:8">
      <c r="A41" s="60" t="s">
        <v>330</v>
      </c>
      <c r="B41" s="27"/>
      <c r="C41" s="27"/>
      <c r="D41" s="27"/>
      <c r="E41" s="103"/>
      <c r="F41" s="27"/>
      <c r="G41" s="36"/>
      <c r="H41" s="36"/>
    </row>
    <row r="42" ht="27" customHeight="1" spans="1:8">
      <c r="A42" s="60" t="s">
        <v>331</v>
      </c>
      <c r="B42" s="27"/>
      <c r="C42" s="27"/>
      <c r="D42" s="27"/>
      <c r="E42" s="103"/>
      <c r="F42" s="27"/>
      <c r="G42" s="36"/>
      <c r="H42" s="36"/>
    </row>
    <row r="43" ht="13.5" customHeight="1" spans="1:8">
      <c r="A43" s="36" t="s">
        <v>87</v>
      </c>
      <c r="B43" s="27"/>
      <c r="C43" s="27"/>
      <c r="D43" s="27"/>
      <c r="E43" s="103"/>
      <c r="F43" s="27"/>
      <c r="G43" s="36"/>
      <c r="H43" s="36"/>
    </row>
    <row r="44" ht="13.5" customHeight="1" spans="1:8">
      <c r="A44" s="36" t="s">
        <v>148</v>
      </c>
      <c r="B44" s="27"/>
      <c r="C44" s="27"/>
      <c r="D44" s="27"/>
      <c r="E44" s="103"/>
      <c r="F44" s="27"/>
      <c r="G44" s="36"/>
      <c r="H44" s="36"/>
    </row>
    <row r="46" customHeight="1" spans="1:8">
      <c r="A46" s="61"/>
      <c r="B46" s="62"/>
      <c r="C46" s="62"/>
      <c r="D46" s="62"/>
      <c r="E46" s="104"/>
      <c r="F46" s="62"/>
      <c r="G46" s="63"/>
      <c r="H46" s="63"/>
    </row>
    <row r="47" ht="32.25" customHeight="1" spans="1:8">
      <c r="A47" s="61"/>
      <c r="B47" s="62"/>
      <c r="C47" s="62"/>
      <c r="D47" s="62"/>
      <c r="E47" s="104"/>
      <c r="F47" s="62"/>
      <c r="G47" s="63"/>
      <c r="H47" s="63"/>
    </row>
  </sheetData>
  <sheetProtection sheet="1"/>
  <mergeCells count="63">
    <mergeCell ref="B5:C5"/>
    <mergeCell ref="E5:F5"/>
    <mergeCell ref="A6:C6"/>
    <mergeCell ref="E6:G6"/>
    <mergeCell ref="B7:C7"/>
    <mergeCell ref="F7:G7"/>
    <mergeCell ref="B8:C8"/>
    <mergeCell ref="B9:C9"/>
    <mergeCell ref="B10:C10"/>
    <mergeCell ref="B11:C11"/>
    <mergeCell ref="B12:C12"/>
    <mergeCell ref="B13:C13"/>
    <mergeCell ref="B14:C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B24:C24"/>
    <mergeCell ref="F24:G24"/>
    <mergeCell ref="B25:C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A34:C34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6:H46"/>
    <mergeCell ref="A47:H47"/>
    <mergeCell ref="A2:H3"/>
  </mergeCells>
  <printOptions horizontalCentered="1"/>
  <pageMargins left="1.17986111111111" right="1.17986111111111" top="1.17986111111111" bottom="1.17986111111111" header="0.509722222222222" footer="0.509722222222222"/>
  <pageSetup paperSize="9" scale="69" fitToWidth="0" fitToHeight="0" pageOrder="overThenDown" orientation="landscape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showGridLines="0" workbookViewId="0">
      <selection activeCell="H31" sqref="C7:C10 H7:H12 C31 H31"/>
    </sheetView>
  </sheetViews>
  <sheetFormatPr defaultColWidth="8" defaultRowHeight="14.25" customHeight="1"/>
  <cols>
    <col min="1" max="1" width="12.1416666666667" style="24" customWidth="1"/>
    <col min="2" max="2" width="23.425" style="24" customWidth="1"/>
    <col min="3" max="3" width="16.425" style="24" customWidth="1"/>
    <col min="4" max="4" width="15.8583333333333" style="24" customWidth="1"/>
    <col min="5" max="5" width="8" style="24" hidden="1" customWidth="1"/>
    <col min="6" max="6" width="7.56666666666667" style="24" customWidth="1"/>
    <col min="7" max="7" width="30" style="24" customWidth="1"/>
    <col min="8" max="8" width="19.2833333333333" style="24" customWidth="1"/>
    <col min="9" max="9" width="17.5666666666667" style="24" customWidth="1"/>
  </cols>
  <sheetData>
    <row r="1" ht="44.25" customHeight="1" spans="1:9">
      <c r="A1" s="1" t="s">
        <v>332</v>
      </c>
      <c r="B1" s="1"/>
      <c r="C1" s="1"/>
      <c r="D1" s="79"/>
      <c r="E1" s="79"/>
      <c r="F1" s="1"/>
      <c r="G1" s="1"/>
      <c r="H1" s="1"/>
      <c r="I1" s="1"/>
    </row>
    <row r="2" hidden="1" customHeight="1" spans="1:9">
      <c r="A2" s="80"/>
      <c r="B2" s="80"/>
      <c r="C2" s="80"/>
      <c r="D2" s="81"/>
      <c r="E2" s="82"/>
      <c r="F2" s="80"/>
      <c r="G2" s="80"/>
      <c r="H2" s="80"/>
      <c r="I2" s="80"/>
    </row>
    <row r="3" s="78" customFormat="1" ht="15.75" customHeight="1" spans="1:9">
      <c r="A3" s="53"/>
      <c r="B3" s="53"/>
      <c r="C3" s="53"/>
      <c r="D3" s="34"/>
      <c r="E3" s="34"/>
      <c r="F3" s="53"/>
      <c r="G3" s="53"/>
      <c r="H3" s="53"/>
      <c r="I3" s="27" t="s">
        <v>333</v>
      </c>
    </row>
    <row r="4" s="78" customFormat="1" ht="15.75" customHeight="1" spans="1:9">
      <c r="A4" s="42" t="s">
        <v>53</v>
      </c>
      <c r="B4" s="56" t="s">
        <v>54</v>
      </c>
      <c r="C4" s="55"/>
      <c r="D4" s="64"/>
      <c r="E4" s="64"/>
      <c r="F4" s="56" t="s">
        <v>91</v>
      </c>
      <c r="G4" s="28"/>
      <c r="H4" s="55"/>
      <c r="I4" s="42" t="s">
        <v>151</v>
      </c>
    </row>
    <row r="5" s="78" customFormat="1" ht="15.75" customHeight="1" spans="1:9">
      <c r="A5" s="83" t="s">
        <v>56</v>
      </c>
      <c r="B5" s="8"/>
      <c r="C5" s="8" t="s">
        <v>268</v>
      </c>
      <c r="D5" s="84"/>
      <c r="E5" s="85"/>
      <c r="F5" s="83" t="s">
        <v>56</v>
      </c>
      <c r="G5" s="8"/>
      <c r="H5" s="8" t="s">
        <v>269</v>
      </c>
      <c r="I5" s="8"/>
    </row>
    <row r="6" s="78" customFormat="1" ht="24.75" customHeight="1" spans="1:9">
      <c r="A6" s="44"/>
      <c r="B6" s="8"/>
      <c r="C6" s="8" t="s">
        <v>154</v>
      </c>
      <c r="D6" s="8" t="s">
        <v>155</v>
      </c>
      <c r="E6" s="85"/>
      <c r="F6" s="44"/>
      <c r="G6" s="8"/>
      <c r="H6" s="8" t="s">
        <v>154</v>
      </c>
      <c r="I6" s="8" t="s">
        <v>156</v>
      </c>
    </row>
    <row r="7" s="78" customFormat="1" ht="15.75" customHeight="1" spans="1:9">
      <c r="A7" s="8" t="s">
        <v>59</v>
      </c>
      <c r="B7" s="16" t="s">
        <v>334</v>
      </c>
      <c r="C7" s="31">
        <v>148087385</v>
      </c>
      <c r="D7" s="47"/>
      <c r="E7" s="85"/>
      <c r="F7" s="8" t="s">
        <v>158</v>
      </c>
      <c r="G7" s="16" t="s">
        <v>159</v>
      </c>
      <c r="H7" s="31">
        <v>2274130.36</v>
      </c>
      <c r="I7" s="47"/>
    </row>
    <row r="8" s="78" customFormat="1" ht="15.75" customHeight="1" spans="1:9">
      <c r="A8" s="8" t="s">
        <v>61</v>
      </c>
      <c r="B8" s="16" t="s">
        <v>271</v>
      </c>
      <c r="C8" s="31"/>
      <c r="D8" s="47"/>
      <c r="E8" s="85"/>
      <c r="F8" s="8" t="s">
        <v>161</v>
      </c>
      <c r="G8" s="16" t="s">
        <v>162</v>
      </c>
      <c r="H8" s="31"/>
      <c r="I8" s="47"/>
    </row>
    <row r="9" s="78" customFormat="1" ht="15.75" customHeight="1" spans="1:9">
      <c r="A9" s="8" t="s">
        <v>63</v>
      </c>
      <c r="B9" s="16" t="s">
        <v>272</v>
      </c>
      <c r="C9" s="31"/>
      <c r="D9" s="47"/>
      <c r="E9" s="85"/>
      <c r="F9" s="8" t="s">
        <v>164</v>
      </c>
      <c r="G9" s="16" t="s">
        <v>165</v>
      </c>
      <c r="H9" s="31"/>
      <c r="I9" s="47"/>
    </row>
    <row r="10" s="78" customFormat="1" ht="15.75" customHeight="1" spans="1:9">
      <c r="A10" s="8" t="s">
        <v>65</v>
      </c>
      <c r="B10" s="16" t="s">
        <v>274</v>
      </c>
      <c r="C10" s="31"/>
      <c r="D10" s="47"/>
      <c r="E10" s="85"/>
      <c r="F10" s="8" t="s">
        <v>167</v>
      </c>
      <c r="G10" s="16" t="s">
        <v>168</v>
      </c>
      <c r="H10" s="31"/>
      <c r="I10" s="47"/>
    </row>
    <row r="11" s="78" customFormat="1" ht="15.75" customHeight="1" spans="1:9">
      <c r="A11" s="8" t="s">
        <v>67</v>
      </c>
      <c r="B11" s="16"/>
      <c r="C11" s="21"/>
      <c r="D11" s="8"/>
      <c r="E11" s="85"/>
      <c r="F11" s="8" t="s">
        <v>170</v>
      </c>
      <c r="G11" s="16" t="s">
        <v>171</v>
      </c>
      <c r="H11" s="31"/>
      <c r="I11" s="47"/>
    </row>
    <row r="12" s="78" customFormat="1" ht="15.75" customHeight="1" spans="1:9">
      <c r="A12" s="8" t="s">
        <v>69</v>
      </c>
      <c r="B12" s="16"/>
      <c r="C12" s="21"/>
      <c r="D12" s="8"/>
      <c r="E12" s="85"/>
      <c r="F12" s="8" t="s">
        <v>172</v>
      </c>
      <c r="G12" s="16" t="s">
        <v>173</v>
      </c>
      <c r="H12" s="31"/>
      <c r="I12" s="47"/>
    </row>
    <row r="13" s="78" customFormat="1" ht="15.75" customHeight="1" spans="1:9">
      <c r="A13" s="8" t="s">
        <v>71</v>
      </c>
      <c r="B13" s="16"/>
      <c r="C13" s="21"/>
      <c r="D13" s="8"/>
      <c r="E13" s="85"/>
      <c r="F13" s="8" t="s">
        <v>175</v>
      </c>
      <c r="G13" s="16"/>
      <c r="H13" s="21"/>
      <c r="I13" s="21"/>
    </row>
    <row r="14" s="78" customFormat="1" ht="15.75" customHeight="1" spans="1:9">
      <c r="A14" s="8" t="s">
        <v>73</v>
      </c>
      <c r="B14" s="16"/>
      <c r="C14" s="21"/>
      <c r="D14" s="8"/>
      <c r="E14" s="85"/>
      <c r="F14" s="8" t="s">
        <v>176</v>
      </c>
      <c r="G14" s="16"/>
      <c r="H14" s="21"/>
      <c r="I14" s="21"/>
    </row>
    <row r="15" s="78" customFormat="1" ht="15.75" customHeight="1" spans="1:9">
      <c r="A15" s="8" t="s">
        <v>75</v>
      </c>
      <c r="B15" s="16"/>
      <c r="C15" s="21"/>
      <c r="D15" s="8"/>
      <c r="E15" s="85"/>
      <c r="F15" s="8" t="s">
        <v>177</v>
      </c>
      <c r="G15" s="16"/>
      <c r="H15" s="21"/>
      <c r="I15" s="21"/>
    </row>
    <row r="16" s="78" customFormat="1" ht="15.75" customHeight="1" spans="1:9">
      <c r="A16" s="8" t="s">
        <v>77</v>
      </c>
      <c r="B16" s="16"/>
      <c r="C16" s="21"/>
      <c r="D16" s="8"/>
      <c r="E16" s="85"/>
      <c r="F16" s="8" t="s">
        <v>178</v>
      </c>
      <c r="G16" s="16"/>
      <c r="H16" s="21"/>
      <c r="I16" s="21"/>
    </row>
    <row r="17" s="78" customFormat="1" ht="15.75" customHeight="1" spans="1:9">
      <c r="A17" s="8" t="s">
        <v>79</v>
      </c>
      <c r="B17" s="16"/>
      <c r="C17" s="21"/>
      <c r="D17" s="8"/>
      <c r="E17" s="85"/>
      <c r="F17" s="8" t="s">
        <v>179</v>
      </c>
      <c r="G17" s="16"/>
      <c r="H17" s="21"/>
      <c r="I17" s="21"/>
    </row>
    <row r="18" s="78" customFormat="1" ht="15.75" customHeight="1" spans="1:9">
      <c r="A18" s="8" t="s">
        <v>81</v>
      </c>
      <c r="B18" s="16"/>
      <c r="C18" s="21"/>
      <c r="D18" s="8"/>
      <c r="E18" s="85"/>
      <c r="F18" s="8" t="s">
        <v>180</v>
      </c>
      <c r="G18" s="16"/>
      <c r="H18" s="21"/>
      <c r="I18" s="21"/>
    </row>
    <row r="19" s="78" customFormat="1" ht="15.75" customHeight="1" spans="1:9">
      <c r="A19" s="8" t="s">
        <v>83</v>
      </c>
      <c r="B19" s="16"/>
      <c r="C19" s="21"/>
      <c r="D19" s="8"/>
      <c r="E19" s="85"/>
      <c r="F19" s="8" t="s">
        <v>181</v>
      </c>
      <c r="G19" s="16"/>
      <c r="H19" s="21"/>
      <c r="I19" s="21"/>
    </row>
    <row r="20" s="78" customFormat="1" ht="15.75" customHeight="1" spans="1:9">
      <c r="A20" s="8" t="s">
        <v>182</v>
      </c>
      <c r="B20" s="16"/>
      <c r="C20" s="21"/>
      <c r="D20" s="8"/>
      <c r="E20" s="85"/>
      <c r="F20" s="8" t="s">
        <v>183</v>
      </c>
      <c r="G20" s="16"/>
      <c r="H20" s="21"/>
      <c r="I20" s="21"/>
    </row>
    <row r="21" s="78" customFormat="1" ht="15.75" customHeight="1" spans="1:9">
      <c r="A21" s="8" t="s">
        <v>184</v>
      </c>
      <c r="B21" s="16"/>
      <c r="C21" s="21"/>
      <c r="D21" s="8"/>
      <c r="E21" s="85"/>
      <c r="F21" s="8" t="s">
        <v>185</v>
      </c>
      <c r="G21" s="16"/>
      <c r="H21" s="21"/>
      <c r="I21" s="21"/>
    </row>
    <row r="22" s="78" customFormat="1" ht="15.75" customHeight="1" spans="1:9">
      <c r="A22" s="8" t="s">
        <v>186</v>
      </c>
      <c r="B22" s="16"/>
      <c r="C22" s="21"/>
      <c r="D22" s="8"/>
      <c r="E22" s="85"/>
      <c r="F22" s="8" t="s">
        <v>187</v>
      </c>
      <c r="G22" s="16"/>
      <c r="H22" s="21"/>
      <c r="I22" s="21"/>
    </row>
    <row r="23" s="78" customFormat="1" ht="15.75" customHeight="1" spans="1:9">
      <c r="A23" s="8" t="s">
        <v>188</v>
      </c>
      <c r="B23" s="16"/>
      <c r="C23" s="21"/>
      <c r="D23" s="8"/>
      <c r="E23" s="85"/>
      <c r="F23" s="8" t="s">
        <v>189</v>
      </c>
      <c r="G23" s="16"/>
      <c r="H23" s="21"/>
      <c r="I23" s="21"/>
    </row>
    <row r="24" s="78" customFormat="1" ht="15.75" customHeight="1" spans="1:9">
      <c r="A24" s="8" t="s">
        <v>190</v>
      </c>
      <c r="B24" s="16"/>
      <c r="C24" s="21"/>
      <c r="D24" s="8"/>
      <c r="E24" s="85"/>
      <c r="F24" s="8" t="s">
        <v>191</v>
      </c>
      <c r="G24" s="16"/>
      <c r="H24" s="21"/>
      <c r="I24" s="21"/>
    </row>
    <row r="25" s="78" customFormat="1" ht="15.75" customHeight="1" spans="1:9">
      <c r="A25" s="8" t="s">
        <v>192</v>
      </c>
      <c r="B25" s="16"/>
      <c r="C25" s="21"/>
      <c r="D25" s="8"/>
      <c r="E25" s="85"/>
      <c r="F25" s="8" t="s">
        <v>193</v>
      </c>
      <c r="G25" s="16"/>
      <c r="H25" s="21"/>
      <c r="I25" s="21"/>
    </row>
    <row r="26" s="78" customFormat="1" ht="15.75" customHeight="1" spans="1:9">
      <c r="A26" s="8" t="s">
        <v>194</v>
      </c>
      <c r="B26" s="16"/>
      <c r="C26" s="21"/>
      <c r="D26" s="8"/>
      <c r="E26" s="85"/>
      <c r="F26" s="8" t="s">
        <v>195</v>
      </c>
      <c r="G26" s="16"/>
      <c r="H26" s="21"/>
      <c r="I26" s="21"/>
    </row>
    <row r="27" s="78" customFormat="1" ht="15.75" customHeight="1" spans="1:9">
      <c r="A27" s="8" t="s">
        <v>196</v>
      </c>
      <c r="B27" s="16"/>
      <c r="C27" s="21"/>
      <c r="D27" s="8"/>
      <c r="E27" s="85"/>
      <c r="F27" s="8" t="s">
        <v>197</v>
      </c>
      <c r="G27" s="16"/>
      <c r="H27" s="21"/>
      <c r="I27" s="21"/>
    </row>
    <row r="28" s="78" customFormat="1" ht="15.75" customHeight="1" spans="1:9">
      <c r="A28" s="8" t="s">
        <v>198</v>
      </c>
      <c r="B28" s="16"/>
      <c r="C28" s="21"/>
      <c r="D28" s="8"/>
      <c r="E28" s="85"/>
      <c r="F28" s="8" t="s">
        <v>199</v>
      </c>
      <c r="G28" s="16"/>
      <c r="H28" s="21"/>
      <c r="I28" s="21"/>
    </row>
    <row r="29" s="78" customFormat="1" ht="15.75" customHeight="1" spans="1:9">
      <c r="A29" s="8" t="s">
        <v>200</v>
      </c>
      <c r="B29" s="16"/>
      <c r="C29" s="21"/>
      <c r="D29" s="8"/>
      <c r="E29" s="85"/>
      <c r="F29" s="8" t="s">
        <v>201</v>
      </c>
      <c r="G29" s="16"/>
      <c r="H29" s="21"/>
      <c r="I29" s="21"/>
    </row>
    <row r="30" s="78" customFormat="1" ht="15.75" customHeight="1" spans="1:9">
      <c r="A30" s="8" t="s">
        <v>202</v>
      </c>
      <c r="B30" s="16"/>
      <c r="C30" s="21"/>
      <c r="D30" s="8"/>
      <c r="E30" s="85"/>
      <c r="F30" s="8" t="s">
        <v>203</v>
      </c>
      <c r="G30" s="16"/>
      <c r="H30" s="21"/>
      <c r="I30" s="21"/>
    </row>
    <row r="31" s="78" customFormat="1" ht="15.75" customHeight="1" spans="1:9">
      <c r="A31" s="8" t="s">
        <v>204</v>
      </c>
      <c r="B31" s="8" t="s">
        <v>143</v>
      </c>
      <c r="C31" s="18">
        <f>C7+C8+C9+C10</f>
        <v>148087385</v>
      </c>
      <c r="D31" s="47"/>
      <c r="E31" s="85"/>
      <c r="F31" s="8" t="s">
        <v>206</v>
      </c>
      <c r="G31" s="8" t="s">
        <v>143</v>
      </c>
      <c r="H31" s="18">
        <f>H7+H8+H9+H10+H11+H12</f>
        <v>2274130.36</v>
      </c>
      <c r="I31" s="47"/>
    </row>
    <row r="32" s="78" customFormat="1" ht="13.5" customHeight="1" spans="1:9">
      <c r="A32" s="58" t="s">
        <v>335</v>
      </c>
      <c r="B32" s="58"/>
      <c r="C32" s="69"/>
      <c r="D32" s="86"/>
      <c r="E32" s="87"/>
      <c r="F32" s="58"/>
      <c r="G32" s="58"/>
      <c r="H32" s="69"/>
      <c r="I32" s="69"/>
    </row>
    <row r="33" s="78" customFormat="1" ht="13.5" customHeight="1" spans="1:9">
      <c r="A33" s="36" t="s">
        <v>87</v>
      </c>
      <c r="B33" s="36"/>
      <c r="C33" s="70"/>
      <c r="D33" s="34"/>
      <c r="E33" s="88"/>
      <c r="F33" s="36"/>
      <c r="G33" s="36"/>
      <c r="H33" s="70"/>
      <c r="I33" s="70"/>
    </row>
    <row r="34" s="78" customFormat="1" ht="13.5" customHeight="1" spans="1:9">
      <c r="A34" s="36" t="s">
        <v>148</v>
      </c>
      <c r="B34" s="36"/>
      <c r="C34" s="70"/>
      <c r="D34" s="34"/>
      <c r="E34" s="88"/>
      <c r="F34" s="36"/>
      <c r="G34" s="36"/>
      <c r="H34" s="70"/>
      <c r="I34" s="70"/>
    </row>
    <row r="35" customHeight="1" spans="1:9">
      <c r="A35" s="89"/>
      <c r="B35" s="89"/>
      <c r="C35" s="89"/>
      <c r="D35" s="89"/>
      <c r="E35" s="89"/>
      <c r="F35" s="89"/>
      <c r="G35" s="89"/>
      <c r="H35" s="89"/>
      <c r="I35" s="89"/>
    </row>
    <row r="36" customHeight="1" spans="1:8">
      <c r="A36" s="90"/>
      <c r="B36" s="90"/>
      <c r="C36" s="91"/>
      <c r="E36" s="92"/>
      <c r="F36" s="90"/>
      <c r="G36" s="90"/>
      <c r="H36" s="91"/>
    </row>
  </sheetData>
  <sheetProtection sheet="1"/>
  <mergeCells count="11">
    <mergeCell ref="A1:I1"/>
    <mergeCell ref="F4:G4"/>
    <mergeCell ref="C5:D5"/>
    <mergeCell ref="H5:I5"/>
    <mergeCell ref="A32:H32"/>
    <mergeCell ref="A33:H33"/>
    <mergeCell ref="A34:H34"/>
    <mergeCell ref="A36:H36"/>
    <mergeCell ref="E5:E6"/>
    <mergeCell ref="A5:B6"/>
    <mergeCell ref="F5:G6"/>
  </mergeCells>
  <pageMargins left="1.17986111111111" right="1.17986111111111" top="1.17986111111111" bottom="1.17986111111111" header="0.509722222222222" footer="0.509722222222222"/>
  <pageSetup paperSize="9" scale="60" fitToWidth="0" fitToHeight="0" pageOrder="overThenDown" orientation="portrait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showGridLines="0" workbookViewId="0">
      <selection activeCell="C7" sqref="C7:L18"/>
    </sheetView>
  </sheetViews>
  <sheetFormatPr defaultColWidth="8" defaultRowHeight="14.25" customHeight="1"/>
  <cols>
    <col min="1" max="1" width="13.425" style="24" customWidth="1"/>
    <col min="2" max="2" width="17.8583333333333" style="24" customWidth="1"/>
    <col min="3" max="12" width="17.1416666666667" style="24" customWidth="1"/>
  </cols>
  <sheetData>
    <row r="1" ht="57.75" customHeight="1" spans="1:12">
      <c r="A1" s="1" t="s">
        <v>336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8.75" customHeight="1" spans="1:12">
      <c r="A2" s="36"/>
      <c r="B2" s="27"/>
      <c r="C2" s="36"/>
      <c r="D2" s="36"/>
      <c r="E2" s="36"/>
      <c r="F2" s="36"/>
      <c r="G2" s="36"/>
      <c r="H2" s="36"/>
      <c r="I2" s="36"/>
      <c r="J2" s="36"/>
      <c r="K2" s="36"/>
      <c r="L2" s="27" t="s">
        <v>337</v>
      </c>
    </row>
    <row r="3" ht="18.75" customHeight="1" spans="1:12">
      <c r="A3" s="42" t="s">
        <v>53</v>
      </c>
      <c r="B3" s="28" t="s">
        <v>54</v>
      </c>
      <c r="C3" s="42"/>
      <c r="D3" s="42"/>
      <c r="E3" s="42"/>
      <c r="F3" s="42"/>
      <c r="G3" s="56" t="s">
        <v>279</v>
      </c>
      <c r="H3" s="42"/>
      <c r="I3" s="42"/>
      <c r="J3" s="42"/>
      <c r="K3" s="42"/>
      <c r="L3" s="42" t="s">
        <v>55</v>
      </c>
    </row>
    <row r="4" ht="27.75" customHeight="1" spans="1:12">
      <c r="A4" s="8" t="s">
        <v>210</v>
      </c>
      <c r="B4" s="8"/>
      <c r="C4" s="29" t="s">
        <v>57</v>
      </c>
      <c r="D4" s="29"/>
      <c r="E4" s="29"/>
      <c r="F4" s="29"/>
      <c r="G4" s="29"/>
      <c r="H4" s="29" t="s">
        <v>58</v>
      </c>
      <c r="I4" s="29"/>
      <c r="J4" s="29"/>
      <c r="K4" s="29"/>
      <c r="L4" s="29"/>
    </row>
    <row r="5" ht="27.75" customHeight="1" spans="1:12">
      <c r="A5" s="8"/>
      <c r="B5" s="8"/>
      <c r="C5" s="29" t="s">
        <v>293</v>
      </c>
      <c r="D5" s="29" t="s">
        <v>94</v>
      </c>
      <c r="E5" s="29"/>
      <c r="F5" s="29" t="s">
        <v>338</v>
      </c>
      <c r="G5" s="29" t="s">
        <v>339</v>
      </c>
      <c r="H5" s="29" t="s">
        <v>293</v>
      </c>
      <c r="I5" s="29" t="s">
        <v>94</v>
      </c>
      <c r="J5" s="29"/>
      <c r="K5" s="29" t="s">
        <v>338</v>
      </c>
      <c r="L5" s="29" t="s">
        <v>339</v>
      </c>
    </row>
    <row r="6" ht="27.75" customHeight="1" spans="1:12">
      <c r="A6" s="8"/>
      <c r="B6" s="8"/>
      <c r="C6" s="29"/>
      <c r="D6" s="29" t="s">
        <v>97</v>
      </c>
      <c r="E6" s="29" t="s">
        <v>340</v>
      </c>
      <c r="F6" s="29"/>
      <c r="G6" s="29"/>
      <c r="H6" s="29"/>
      <c r="I6" s="29" t="s">
        <v>97</v>
      </c>
      <c r="J6" s="29" t="s">
        <v>340</v>
      </c>
      <c r="K6" s="29"/>
      <c r="L6" s="29"/>
    </row>
    <row r="7" ht="27.75" customHeight="1" spans="1:12">
      <c r="A7" s="8" t="s">
        <v>59</v>
      </c>
      <c r="B7" s="16" t="s">
        <v>60</v>
      </c>
      <c r="C7" s="18">
        <f t="shared" ref="C7:C18" si="0">D7+E7+F7+G7</f>
        <v>0</v>
      </c>
      <c r="D7" s="18">
        <f t="shared" ref="D7:G7" si="1">D8+D9+D10+D11+D12+D13</f>
        <v>0</v>
      </c>
      <c r="E7" s="18">
        <f t="shared" si="1"/>
        <v>0</v>
      </c>
      <c r="F7" s="18">
        <f t="shared" si="1"/>
        <v>0</v>
      </c>
      <c r="G7" s="18">
        <f t="shared" si="1"/>
        <v>0</v>
      </c>
      <c r="H7" s="18">
        <f t="shared" ref="H7:H18" si="2">I7+J7+K7+L7</f>
        <v>0</v>
      </c>
      <c r="I7" s="18">
        <f t="shared" ref="I7:L7" si="3">I8+I9+I10+I11+I12+I13</f>
        <v>0</v>
      </c>
      <c r="J7" s="18">
        <f t="shared" si="3"/>
        <v>0</v>
      </c>
      <c r="K7" s="18">
        <f t="shared" si="3"/>
        <v>0</v>
      </c>
      <c r="L7" s="18">
        <f t="shared" si="3"/>
        <v>0</v>
      </c>
    </row>
    <row r="8" ht="27.75" customHeight="1" spans="1:12">
      <c r="A8" s="8" t="s">
        <v>61</v>
      </c>
      <c r="B8" s="16" t="s">
        <v>62</v>
      </c>
      <c r="C8" s="18">
        <f t="shared" si="0"/>
        <v>0</v>
      </c>
      <c r="D8" s="31"/>
      <c r="E8" s="31"/>
      <c r="F8" s="31"/>
      <c r="G8" s="31"/>
      <c r="H8" s="18">
        <f t="shared" si="2"/>
        <v>0</v>
      </c>
      <c r="I8" s="31"/>
      <c r="J8" s="31"/>
      <c r="K8" s="31"/>
      <c r="L8" s="31"/>
    </row>
    <row r="9" ht="27.75" customHeight="1" spans="1:12">
      <c r="A9" s="8" t="s">
        <v>63</v>
      </c>
      <c r="B9" s="16" t="s">
        <v>64</v>
      </c>
      <c r="C9" s="18">
        <f t="shared" si="0"/>
        <v>0</v>
      </c>
      <c r="D9" s="31"/>
      <c r="E9" s="31"/>
      <c r="F9" s="31"/>
      <c r="G9" s="31"/>
      <c r="H9" s="18">
        <f t="shared" si="2"/>
        <v>0</v>
      </c>
      <c r="I9" s="31"/>
      <c r="J9" s="31"/>
      <c r="K9" s="31"/>
      <c r="L9" s="31"/>
    </row>
    <row r="10" ht="27.75" customHeight="1" spans="1:12">
      <c r="A10" s="8" t="s">
        <v>65</v>
      </c>
      <c r="B10" s="16" t="s">
        <v>341</v>
      </c>
      <c r="C10" s="18">
        <f t="shared" si="0"/>
        <v>0</v>
      </c>
      <c r="D10" s="31"/>
      <c r="E10" s="31"/>
      <c r="F10" s="31"/>
      <c r="G10" s="31"/>
      <c r="H10" s="18">
        <f t="shared" si="2"/>
        <v>0</v>
      </c>
      <c r="I10" s="31"/>
      <c r="J10" s="31"/>
      <c r="K10" s="31"/>
      <c r="L10" s="31"/>
    </row>
    <row r="11" ht="27.75" customHeight="1" spans="1:12">
      <c r="A11" s="8" t="s">
        <v>67</v>
      </c>
      <c r="B11" s="16" t="s">
        <v>66</v>
      </c>
      <c r="C11" s="18">
        <f t="shared" si="0"/>
        <v>0</v>
      </c>
      <c r="D11" s="31"/>
      <c r="E11" s="31"/>
      <c r="F11" s="31"/>
      <c r="G11" s="31"/>
      <c r="H11" s="18">
        <f t="shared" si="2"/>
        <v>0</v>
      </c>
      <c r="I11" s="31"/>
      <c r="J11" s="31"/>
      <c r="K11" s="31"/>
      <c r="L11" s="31"/>
    </row>
    <row r="12" ht="27.75" customHeight="1" spans="1:12">
      <c r="A12" s="8" t="s">
        <v>69</v>
      </c>
      <c r="B12" s="16" t="s">
        <v>68</v>
      </c>
      <c r="C12" s="18">
        <f t="shared" si="0"/>
        <v>0</v>
      </c>
      <c r="D12" s="31"/>
      <c r="E12" s="31"/>
      <c r="F12" s="31"/>
      <c r="G12" s="31"/>
      <c r="H12" s="18">
        <f t="shared" si="2"/>
        <v>0</v>
      </c>
      <c r="I12" s="31"/>
      <c r="J12" s="31"/>
      <c r="K12" s="31"/>
      <c r="L12" s="31"/>
    </row>
    <row r="13" ht="27.75" customHeight="1" spans="1:12">
      <c r="A13" s="8" t="s">
        <v>71</v>
      </c>
      <c r="B13" s="16" t="s">
        <v>70</v>
      </c>
      <c r="C13" s="18">
        <f t="shared" si="0"/>
        <v>0</v>
      </c>
      <c r="D13" s="31"/>
      <c r="E13" s="31"/>
      <c r="F13" s="31"/>
      <c r="G13" s="31"/>
      <c r="H13" s="18">
        <f t="shared" si="2"/>
        <v>0</v>
      </c>
      <c r="I13" s="31"/>
      <c r="J13" s="31"/>
      <c r="K13" s="31"/>
      <c r="L13" s="31"/>
    </row>
    <row r="14" ht="27.75" customHeight="1" spans="1:12">
      <c r="A14" s="8" t="s">
        <v>73</v>
      </c>
      <c r="B14" s="16" t="s">
        <v>72</v>
      </c>
      <c r="C14" s="18">
        <f t="shared" si="0"/>
        <v>0</v>
      </c>
      <c r="D14" s="18">
        <f t="shared" ref="D14:G14" si="4">D15+D16</f>
        <v>0</v>
      </c>
      <c r="E14" s="18">
        <f t="shared" si="4"/>
        <v>0</v>
      </c>
      <c r="F14" s="18">
        <f t="shared" si="4"/>
        <v>0</v>
      </c>
      <c r="G14" s="18">
        <f t="shared" si="4"/>
        <v>0</v>
      </c>
      <c r="H14" s="18">
        <f t="shared" si="2"/>
        <v>0</v>
      </c>
      <c r="I14" s="18">
        <f t="shared" ref="I14:L14" si="5">I15+I16</f>
        <v>0</v>
      </c>
      <c r="J14" s="18">
        <f t="shared" si="5"/>
        <v>0</v>
      </c>
      <c r="K14" s="18">
        <f t="shared" si="5"/>
        <v>0</v>
      </c>
      <c r="L14" s="18">
        <f t="shared" si="5"/>
        <v>0</v>
      </c>
    </row>
    <row r="15" ht="27.75" customHeight="1" spans="1:12">
      <c r="A15" s="8" t="s">
        <v>75</v>
      </c>
      <c r="B15" s="16" t="s">
        <v>74</v>
      </c>
      <c r="C15" s="18">
        <f t="shared" si="0"/>
        <v>0</v>
      </c>
      <c r="D15" s="31"/>
      <c r="E15" s="31"/>
      <c r="F15" s="31"/>
      <c r="G15" s="31"/>
      <c r="H15" s="18">
        <f t="shared" si="2"/>
        <v>0</v>
      </c>
      <c r="I15" s="31"/>
      <c r="J15" s="31"/>
      <c r="K15" s="31"/>
      <c r="L15" s="31"/>
    </row>
    <row r="16" ht="27.75" customHeight="1" spans="1:12">
      <c r="A16" s="8" t="s">
        <v>77</v>
      </c>
      <c r="B16" s="16" t="s">
        <v>76</v>
      </c>
      <c r="C16" s="18">
        <f t="shared" si="0"/>
        <v>0</v>
      </c>
      <c r="D16" s="31"/>
      <c r="E16" s="31"/>
      <c r="F16" s="31"/>
      <c r="G16" s="31"/>
      <c r="H16" s="18">
        <f t="shared" si="2"/>
        <v>0</v>
      </c>
      <c r="I16" s="31"/>
      <c r="J16" s="31"/>
      <c r="K16" s="31"/>
      <c r="L16" s="31"/>
    </row>
    <row r="17" ht="27.75" customHeight="1" spans="1:12">
      <c r="A17" s="8" t="s">
        <v>79</v>
      </c>
      <c r="B17" s="16" t="s">
        <v>78</v>
      </c>
      <c r="C17" s="18">
        <f t="shared" si="0"/>
        <v>0</v>
      </c>
      <c r="D17" s="46">
        <f>封闭收支2022nbf02!E28</f>
        <v>0</v>
      </c>
      <c r="E17" s="46">
        <f>封闭收支2022nbf02!F28</f>
        <v>0</v>
      </c>
      <c r="F17" s="46">
        <f>封闭收支2022nbf02!G28</f>
        <v>0</v>
      </c>
      <c r="G17" s="46">
        <f>'封闭其医收支2022nbf03-1'!C15+'封闭其医收支2022nbf03-1'!C25+'封闭其医收支2022nbf03-2'!C15+'封闭其医收支2022nbf03-2'!C25</f>
        <v>0</v>
      </c>
      <c r="H17" s="18">
        <f t="shared" si="2"/>
        <v>0</v>
      </c>
      <c r="I17" s="46">
        <f>封闭收支2022nbf02!L28</f>
        <v>0</v>
      </c>
      <c r="J17" s="46">
        <f>封闭收支2022nbf02!M28</f>
        <v>0</v>
      </c>
      <c r="K17" s="46">
        <f>封闭收支2022nbf02!N28</f>
        <v>0</v>
      </c>
      <c r="L17" s="46">
        <f>'封闭其医收支2022nbf03-1'!F15+'封闭其医收支2022nbf03-1'!F25+'封闭其医收支2022nbf03-2'!F15+'封闭其医收支2022nbf03-2'!F25</f>
        <v>0</v>
      </c>
    </row>
    <row r="18" s="77" customFormat="1" ht="27.75" customHeight="1" spans="1:12">
      <c r="A18" s="8">
        <v>12</v>
      </c>
      <c r="B18" s="16" t="s">
        <v>342</v>
      </c>
      <c r="C18" s="18">
        <f t="shared" si="0"/>
        <v>0</v>
      </c>
      <c r="D18" s="31"/>
      <c r="E18" s="31"/>
      <c r="F18" s="31"/>
      <c r="G18" s="31"/>
      <c r="H18" s="18">
        <f t="shared" si="2"/>
        <v>0</v>
      </c>
      <c r="I18" s="31"/>
      <c r="J18" s="31"/>
      <c r="K18" s="31"/>
      <c r="L18" s="31"/>
    </row>
    <row r="19" ht="18.75" customHeight="1" spans="1:12">
      <c r="A19" s="58" t="s">
        <v>85</v>
      </c>
      <c r="B19" s="58"/>
      <c r="C19" s="58"/>
      <c r="D19" s="58"/>
      <c r="E19" s="58"/>
      <c r="F19" s="59"/>
      <c r="G19" s="59"/>
      <c r="H19" s="58"/>
      <c r="I19" s="59"/>
      <c r="J19" s="59"/>
      <c r="K19" s="59"/>
      <c r="L19" s="59"/>
    </row>
    <row r="20" ht="13.5" customHeight="1" spans="1:12">
      <c r="A20" s="36" t="s">
        <v>343</v>
      </c>
      <c r="B20" s="36"/>
      <c r="C20" s="36"/>
      <c r="D20" s="36"/>
      <c r="E20" s="36"/>
      <c r="F20" s="27"/>
      <c r="G20" s="27"/>
      <c r="H20" s="36"/>
      <c r="I20" s="27"/>
      <c r="J20" s="27"/>
      <c r="K20" s="27"/>
      <c r="L20" s="27"/>
    </row>
    <row r="21" ht="13.5" customHeight="1" spans="1:12">
      <c r="A21" s="36" t="s">
        <v>344</v>
      </c>
      <c r="B21" s="36"/>
      <c r="C21" s="36"/>
      <c r="D21" s="36"/>
      <c r="E21" s="36"/>
      <c r="F21" s="27"/>
      <c r="G21" s="27"/>
      <c r="H21" s="36"/>
      <c r="I21" s="27"/>
      <c r="J21" s="27"/>
      <c r="K21" s="27"/>
      <c r="L21" s="27"/>
    </row>
    <row r="22" ht="13.5" customHeight="1" spans="1:12">
      <c r="A22" s="36" t="s">
        <v>345</v>
      </c>
      <c r="B22" s="36"/>
      <c r="C22" s="36"/>
      <c r="D22" s="36"/>
      <c r="E22" s="36"/>
      <c r="F22" s="27"/>
      <c r="G22" s="27"/>
      <c r="H22" s="36"/>
      <c r="I22" s="27"/>
      <c r="J22" s="27"/>
      <c r="K22" s="27"/>
      <c r="L22" s="27"/>
    </row>
    <row r="23" ht="13.5" customHeight="1" spans="1:12">
      <c r="A23" s="36" t="s">
        <v>87</v>
      </c>
      <c r="B23" s="36"/>
      <c r="C23" s="36"/>
      <c r="D23" s="36"/>
      <c r="E23" s="36"/>
      <c r="F23" s="27"/>
      <c r="G23" s="27"/>
      <c r="H23" s="36"/>
      <c r="I23" s="27"/>
      <c r="J23" s="27"/>
      <c r="K23" s="27"/>
      <c r="L23" s="27"/>
    </row>
    <row r="24" ht="13.5" customHeight="1" spans="1:12">
      <c r="A24" s="36" t="s">
        <v>346</v>
      </c>
      <c r="B24" s="36"/>
      <c r="C24" s="36"/>
      <c r="D24" s="36"/>
      <c r="E24" s="36"/>
      <c r="F24" s="27"/>
      <c r="G24" s="27"/>
      <c r="H24" s="36"/>
      <c r="I24" s="27"/>
      <c r="J24" s="27"/>
      <c r="K24" s="27"/>
      <c r="L24" s="27"/>
    </row>
    <row r="27" customHeight="1" spans="1:8">
      <c r="A27" s="63"/>
      <c r="B27" s="63"/>
      <c r="C27" s="63"/>
      <c r="D27" s="63"/>
      <c r="E27" s="63"/>
      <c r="F27" s="62"/>
      <c r="G27" s="62"/>
      <c r="H27" s="63"/>
    </row>
    <row r="28" customHeight="1" spans="1:8">
      <c r="A28" s="63"/>
      <c r="B28" s="63"/>
      <c r="C28" s="63"/>
      <c r="D28" s="63"/>
      <c r="E28" s="63"/>
      <c r="F28" s="62"/>
      <c r="G28" s="62"/>
      <c r="H28" s="63"/>
    </row>
    <row r="29" customHeight="1" spans="1:8">
      <c r="A29" s="63"/>
      <c r="B29" s="63"/>
      <c r="C29" s="63"/>
      <c r="D29" s="63"/>
      <c r="E29" s="63"/>
      <c r="F29" s="62"/>
      <c r="G29" s="62"/>
      <c r="H29" s="63"/>
    </row>
  </sheetData>
  <sheetProtection sheet="1"/>
  <mergeCells count="22">
    <mergeCell ref="A1:L1"/>
    <mergeCell ref="B3:D3"/>
    <mergeCell ref="C4:G4"/>
    <mergeCell ref="H4:L4"/>
    <mergeCell ref="D5:E5"/>
    <mergeCell ref="I5:J5"/>
    <mergeCell ref="A19:H19"/>
    <mergeCell ref="A20:H20"/>
    <mergeCell ref="A21:H21"/>
    <mergeCell ref="A22:H22"/>
    <mergeCell ref="A23:G23"/>
    <mergeCell ref="A24:G24"/>
    <mergeCell ref="A27:H27"/>
    <mergeCell ref="A28:H28"/>
    <mergeCell ref="A29:H29"/>
    <mergeCell ref="C5:C6"/>
    <mergeCell ref="F5:F6"/>
    <mergeCell ref="G5:G6"/>
    <mergeCell ref="H5:H6"/>
    <mergeCell ref="K5:K6"/>
    <mergeCell ref="L5:L6"/>
    <mergeCell ref="A4:B6"/>
  </mergeCells>
  <printOptions horizontalCentered="1"/>
  <pageMargins left="1.17986111111111" right="1.17986111111111" top="1.17986111111111" bottom="1.17986111111111" header="0.509722222222222" footer="0.509722222222222"/>
  <pageSetup paperSize="9" scale="72" fitToWidth="0" fitToHeight="0" pageOrder="overThenDown" orientation="landscape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showGridLines="0" workbookViewId="0">
      <selection activeCell="Q9" sqref="Q9"/>
    </sheetView>
  </sheetViews>
  <sheetFormatPr defaultColWidth="8" defaultRowHeight="14.25" customHeight="1"/>
  <cols>
    <col min="1" max="1" width="12.8583333333333" style="24" customWidth="1"/>
    <col min="2" max="2" width="21.425" style="24" customWidth="1"/>
    <col min="3" max="7" width="17.1416666666667" style="24" customWidth="1"/>
    <col min="8" max="8" width="6.28333333333333" style="24" customWidth="1"/>
    <col min="9" max="9" width="28.2833333333333" style="24" customWidth="1"/>
    <col min="10" max="13" width="18.1416666666667" style="24" customWidth="1"/>
    <col min="14" max="14" width="16.7083333333333" style="24" customWidth="1"/>
  </cols>
  <sheetData>
    <row r="1" ht="49.5" customHeight="1" spans="1:14">
      <c r="A1" s="73"/>
      <c r="B1" s="1" t="s">
        <v>347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idden="1" customHeight="1" spans="1:14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ht="15" customHeight="1" spans="1:14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27" t="s">
        <v>348</v>
      </c>
    </row>
    <row r="4" ht="15" customHeight="1" spans="1:14">
      <c r="A4" s="42" t="s">
        <v>53</v>
      </c>
      <c r="B4" s="28" t="s">
        <v>54</v>
      </c>
      <c r="C4" s="55"/>
      <c r="D4" s="55"/>
      <c r="E4" s="55"/>
      <c r="F4" s="55"/>
      <c r="G4" s="42" t="s">
        <v>91</v>
      </c>
      <c r="H4" s="42"/>
      <c r="I4" s="42"/>
      <c r="J4" s="28"/>
      <c r="K4" s="55"/>
      <c r="L4" s="55"/>
      <c r="M4" s="55"/>
      <c r="N4" s="42" t="s">
        <v>55</v>
      </c>
    </row>
    <row r="5" ht="22.5" customHeight="1" spans="1:14">
      <c r="A5" s="74"/>
      <c r="B5" s="75" t="s">
        <v>220</v>
      </c>
      <c r="C5" s="8" t="s">
        <v>93</v>
      </c>
      <c r="D5" s="8" t="s">
        <v>94</v>
      </c>
      <c r="E5" s="8"/>
      <c r="F5" s="8"/>
      <c r="G5" s="29" t="s">
        <v>95</v>
      </c>
      <c r="H5" s="74"/>
      <c r="I5" s="75" t="s">
        <v>220</v>
      </c>
      <c r="J5" s="8" t="s">
        <v>93</v>
      </c>
      <c r="K5" s="8" t="s">
        <v>94</v>
      </c>
      <c r="L5" s="8"/>
      <c r="M5" s="8"/>
      <c r="N5" s="29" t="s">
        <v>95</v>
      </c>
    </row>
    <row r="6" ht="22.5" customHeight="1" spans="1:14">
      <c r="A6" s="76"/>
      <c r="B6" s="75"/>
      <c r="C6" s="8"/>
      <c r="D6" s="8" t="s">
        <v>96</v>
      </c>
      <c r="E6" s="29" t="s">
        <v>97</v>
      </c>
      <c r="F6" s="29" t="s">
        <v>98</v>
      </c>
      <c r="G6" s="29"/>
      <c r="H6" s="76"/>
      <c r="I6" s="75"/>
      <c r="J6" s="8"/>
      <c r="K6" s="8" t="s">
        <v>349</v>
      </c>
      <c r="L6" s="29" t="s">
        <v>97</v>
      </c>
      <c r="M6" s="29" t="s">
        <v>98</v>
      </c>
      <c r="N6" s="29"/>
    </row>
    <row r="7" ht="22.5" customHeight="1" spans="1:14">
      <c r="A7" s="8" t="s">
        <v>59</v>
      </c>
      <c r="B7" s="16" t="s">
        <v>100</v>
      </c>
      <c r="C7" s="18">
        <f t="shared" ref="C7:C18" si="0">D7+G7</f>
        <v>0</v>
      </c>
      <c r="D7" s="18">
        <f t="shared" ref="D7:D18" si="1">E7+F7</f>
        <v>0</v>
      </c>
      <c r="E7" s="18">
        <f t="shared" ref="E7:G7" si="2">E8+E9</f>
        <v>0</v>
      </c>
      <c r="F7" s="18">
        <f t="shared" si="2"/>
        <v>0</v>
      </c>
      <c r="G7" s="18">
        <f t="shared" si="2"/>
        <v>0</v>
      </c>
      <c r="H7" s="8" t="s">
        <v>158</v>
      </c>
      <c r="I7" s="16" t="s">
        <v>101</v>
      </c>
      <c r="J7" s="18">
        <f t="shared" ref="J7:J9" si="3">K7+N7</f>
        <v>0</v>
      </c>
      <c r="K7" s="18">
        <f t="shared" ref="K7:K9" si="4">L7+M7</f>
        <v>0</v>
      </c>
      <c r="L7" s="18">
        <f t="shared" ref="L7:N7" si="5">L8+L9</f>
        <v>0</v>
      </c>
      <c r="M7" s="18">
        <f t="shared" si="5"/>
        <v>0</v>
      </c>
      <c r="N7" s="18">
        <f t="shared" si="5"/>
        <v>0</v>
      </c>
    </row>
    <row r="8" ht="22.5" customHeight="1" spans="1:14">
      <c r="A8" s="8" t="s">
        <v>61</v>
      </c>
      <c r="B8" s="16" t="s">
        <v>350</v>
      </c>
      <c r="C8" s="18">
        <f t="shared" si="0"/>
        <v>0</v>
      </c>
      <c r="D8" s="18">
        <f t="shared" si="1"/>
        <v>0</v>
      </c>
      <c r="E8" s="31"/>
      <c r="F8" s="31"/>
      <c r="G8" s="31"/>
      <c r="H8" s="8" t="s">
        <v>161</v>
      </c>
      <c r="I8" s="16" t="s">
        <v>351</v>
      </c>
      <c r="J8" s="18">
        <f t="shared" si="3"/>
        <v>0</v>
      </c>
      <c r="K8" s="18">
        <f t="shared" si="4"/>
        <v>0</v>
      </c>
      <c r="L8" s="31"/>
      <c r="M8" s="31"/>
      <c r="N8" s="31"/>
    </row>
    <row r="9" ht="22.5" customHeight="1" spans="1:14">
      <c r="A9" s="8" t="s">
        <v>63</v>
      </c>
      <c r="B9" s="16" t="s">
        <v>352</v>
      </c>
      <c r="C9" s="18">
        <f t="shared" si="0"/>
        <v>0</v>
      </c>
      <c r="D9" s="18">
        <f t="shared" si="1"/>
        <v>0</v>
      </c>
      <c r="E9" s="31"/>
      <c r="F9" s="31"/>
      <c r="G9" s="31"/>
      <c r="H9" s="8" t="s">
        <v>164</v>
      </c>
      <c r="I9" s="16" t="s">
        <v>353</v>
      </c>
      <c r="J9" s="18">
        <f t="shared" si="3"/>
        <v>0</v>
      </c>
      <c r="K9" s="18">
        <f t="shared" si="4"/>
        <v>0</v>
      </c>
      <c r="L9" s="31"/>
      <c r="M9" s="31"/>
      <c r="N9" s="31"/>
    </row>
    <row r="10" ht="22.5" customHeight="1" spans="1:14">
      <c r="A10" s="8" t="s">
        <v>65</v>
      </c>
      <c r="B10" s="16" t="s">
        <v>108</v>
      </c>
      <c r="C10" s="18">
        <f t="shared" si="0"/>
        <v>0</v>
      </c>
      <c r="D10" s="18">
        <f t="shared" si="1"/>
        <v>0</v>
      </c>
      <c r="E10" s="18">
        <f t="shared" ref="E10:G10" si="6">E11+E12</f>
        <v>0</v>
      </c>
      <c r="F10" s="18">
        <f t="shared" si="6"/>
        <v>0</v>
      </c>
      <c r="G10" s="18">
        <f t="shared" si="6"/>
        <v>0</v>
      </c>
      <c r="H10" s="8" t="s">
        <v>167</v>
      </c>
      <c r="I10" s="16"/>
      <c r="J10" s="49"/>
      <c r="K10" s="49"/>
      <c r="L10" s="49"/>
      <c r="M10" s="49"/>
      <c r="N10" s="49"/>
    </row>
    <row r="11" ht="22.5" customHeight="1" spans="1:14">
      <c r="A11" s="8" t="s">
        <v>67</v>
      </c>
      <c r="B11" s="16" t="s">
        <v>354</v>
      </c>
      <c r="C11" s="18">
        <f t="shared" si="0"/>
        <v>0</v>
      </c>
      <c r="D11" s="18">
        <f t="shared" si="1"/>
        <v>0</v>
      </c>
      <c r="E11" s="31"/>
      <c r="F11" s="31"/>
      <c r="G11" s="31"/>
      <c r="H11" s="8" t="s">
        <v>170</v>
      </c>
      <c r="I11" s="16"/>
      <c r="J11" s="49"/>
      <c r="K11" s="49"/>
      <c r="L11" s="49"/>
      <c r="M11" s="49"/>
      <c r="N11" s="49"/>
    </row>
    <row r="12" ht="22.5" customHeight="1" spans="1:14">
      <c r="A12" s="8" t="s">
        <v>69</v>
      </c>
      <c r="B12" s="16" t="s">
        <v>355</v>
      </c>
      <c r="C12" s="18">
        <f t="shared" si="0"/>
        <v>0</v>
      </c>
      <c r="D12" s="18">
        <f t="shared" si="1"/>
        <v>0</v>
      </c>
      <c r="E12" s="31"/>
      <c r="F12" s="31"/>
      <c r="G12" s="31"/>
      <c r="H12" s="8" t="s">
        <v>172</v>
      </c>
      <c r="I12" s="16"/>
      <c r="J12" s="49"/>
      <c r="K12" s="49"/>
      <c r="L12" s="49"/>
      <c r="M12" s="49"/>
      <c r="N12" s="49"/>
    </row>
    <row r="13" ht="22.5" customHeight="1" spans="1:14">
      <c r="A13" s="8" t="s">
        <v>71</v>
      </c>
      <c r="B13" s="16" t="s">
        <v>115</v>
      </c>
      <c r="C13" s="18">
        <f t="shared" si="0"/>
        <v>0</v>
      </c>
      <c r="D13" s="18">
        <f t="shared" si="1"/>
        <v>0</v>
      </c>
      <c r="E13" s="31"/>
      <c r="F13" s="31"/>
      <c r="G13" s="31"/>
      <c r="H13" s="8" t="s">
        <v>175</v>
      </c>
      <c r="I13" s="16"/>
      <c r="J13" s="49"/>
      <c r="K13" s="49"/>
      <c r="L13" s="49"/>
      <c r="M13" s="49"/>
      <c r="N13" s="49"/>
    </row>
    <row r="14" ht="22.5" customHeight="1" spans="1:14">
      <c r="A14" s="8" t="s">
        <v>73</v>
      </c>
      <c r="B14" s="16" t="s">
        <v>119</v>
      </c>
      <c r="C14" s="18">
        <f t="shared" si="0"/>
        <v>0</v>
      </c>
      <c r="D14" s="18">
        <f t="shared" si="1"/>
        <v>0</v>
      </c>
      <c r="E14" s="31"/>
      <c r="F14" s="31"/>
      <c r="G14" s="31"/>
      <c r="H14" s="8" t="s">
        <v>176</v>
      </c>
      <c r="I14" s="16" t="s">
        <v>127</v>
      </c>
      <c r="J14" s="18">
        <f>K14+N14</f>
        <v>0</v>
      </c>
      <c r="K14" s="18">
        <f>L14+M14</f>
        <v>0</v>
      </c>
      <c r="L14" s="31"/>
      <c r="M14" s="31"/>
      <c r="N14" s="31"/>
    </row>
    <row r="15" ht="22.5" customHeight="1" spans="1:14">
      <c r="A15" s="8" t="s">
        <v>75</v>
      </c>
      <c r="B15" s="16" t="s">
        <v>356</v>
      </c>
      <c r="C15" s="18">
        <f t="shared" si="0"/>
        <v>0</v>
      </c>
      <c r="D15" s="18">
        <f t="shared" si="1"/>
        <v>0</v>
      </c>
      <c r="E15" s="31"/>
      <c r="F15" s="31"/>
      <c r="G15" s="31"/>
      <c r="H15" s="8" t="s">
        <v>177</v>
      </c>
      <c r="I15" s="16"/>
      <c r="J15" s="49"/>
      <c r="K15" s="49"/>
      <c r="L15" s="49"/>
      <c r="M15" s="49"/>
      <c r="N15" s="49"/>
    </row>
    <row r="16" ht="22.5" customHeight="1" spans="1:14">
      <c r="A16" s="8" t="s">
        <v>77</v>
      </c>
      <c r="B16" s="16" t="s">
        <v>123</v>
      </c>
      <c r="C16" s="18">
        <f t="shared" si="0"/>
        <v>0</v>
      </c>
      <c r="D16" s="18">
        <f t="shared" si="1"/>
        <v>0</v>
      </c>
      <c r="E16" s="31"/>
      <c r="F16" s="31"/>
      <c r="G16" s="31"/>
      <c r="H16" s="8" t="s">
        <v>178</v>
      </c>
      <c r="I16" s="16"/>
      <c r="J16" s="68"/>
      <c r="K16" s="68"/>
      <c r="L16" s="68"/>
      <c r="M16" s="68"/>
      <c r="N16" s="68"/>
    </row>
    <row r="17" ht="22.5" customHeight="1" spans="1:14">
      <c r="A17" s="8" t="s">
        <v>79</v>
      </c>
      <c r="B17" s="16" t="s">
        <v>124</v>
      </c>
      <c r="C17" s="18">
        <f t="shared" si="0"/>
        <v>0</v>
      </c>
      <c r="D17" s="18">
        <f t="shared" si="1"/>
        <v>0</v>
      </c>
      <c r="E17" s="31"/>
      <c r="F17" s="31"/>
      <c r="G17" s="31"/>
      <c r="H17" s="8" t="s">
        <v>179</v>
      </c>
      <c r="I17" s="16"/>
      <c r="J17" s="68"/>
      <c r="K17" s="68"/>
      <c r="L17" s="68"/>
      <c r="M17" s="68"/>
      <c r="N17" s="68"/>
    </row>
    <row r="18" ht="22.5" customHeight="1" spans="1:14">
      <c r="A18" s="8" t="s">
        <v>81</v>
      </c>
      <c r="B18" s="16" t="s">
        <v>129</v>
      </c>
      <c r="C18" s="18">
        <f t="shared" si="0"/>
        <v>0</v>
      </c>
      <c r="D18" s="18">
        <f t="shared" si="1"/>
        <v>0</v>
      </c>
      <c r="E18" s="31"/>
      <c r="F18" s="31"/>
      <c r="G18" s="31"/>
      <c r="H18" s="8" t="s">
        <v>180</v>
      </c>
      <c r="I18" s="16" t="s">
        <v>130</v>
      </c>
      <c r="J18" s="18">
        <f>K18+N18</f>
        <v>0</v>
      </c>
      <c r="K18" s="18">
        <f>L18+M18</f>
        <v>0</v>
      </c>
      <c r="L18" s="31"/>
      <c r="M18" s="31"/>
      <c r="N18" s="31"/>
    </row>
    <row r="19" ht="22.5" customHeight="1" spans="1:14">
      <c r="A19" s="8" t="s">
        <v>83</v>
      </c>
      <c r="B19" s="16"/>
      <c r="C19" s="68"/>
      <c r="D19" s="68"/>
      <c r="E19" s="68"/>
      <c r="F19" s="68"/>
      <c r="G19" s="68"/>
      <c r="H19" s="8" t="s">
        <v>181</v>
      </c>
      <c r="I19" s="16"/>
      <c r="J19" s="68"/>
      <c r="K19" s="68"/>
      <c r="L19" s="68"/>
      <c r="M19" s="68"/>
      <c r="N19" s="68"/>
    </row>
    <row r="20" ht="22.5" customHeight="1" spans="1:14">
      <c r="A20" s="8" t="s">
        <v>182</v>
      </c>
      <c r="B20" s="72" t="s">
        <v>357</v>
      </c>
      <c r="C20" s="18">
        <f>D20+G20</f>
        <v>0</v>
      </c>
      <c r="D20" s="18">
        <f>E20+F20</f>
        <v>0</v>
      </c>
      <c r="E20" s="18">
        <f t="shared" ref="E20:G20" si="7">E7+E10+E13+E14+E18+E16+E17</f>
        <v>0</v>
      </c>
      <c r="F20" s="18">
        <f t="shared" si="7"/>
        <v>0</v>
      </c>
      <c r="G20" s="18">
        <f t="shared" si="7"/>
        <v>0</v>
      </c>
      <c r="H20" s="8" t="s">
        <v>183</v>
      </c>
      <c r="I20" s="72" t="s">
        <v>357</v>
      </c>
      <c r="J20" s="18">
        <f>K20+N20</f>
        <v>0</v>
      </c>
      <c r="K20" s="18">
        <f>L20+M20</f>
        <v>0</v>
      </c>
      <c r="L20" s="18">
        <f t="shared" ref="L20:N20" si="8">L7+L14+L18</f>
        <v>0</v>
      </c>
      <c r="M20" s="18">
        <f t="shared" si="8"/>
        <v>0</v>
      </c>
      <c r="N20" s="18">
        <f t="shared" si="8"/>
        <v>0</v>
      </c>
    </row>
    <row r="21" ht="22.5" customHeight="1" spans="1:14">
      <c r="A21" s="8" t="s">
        <v>184</v>
      </c>
      <c r="B21" s="16"/>
      <c r="C21" s="68"/>
      <c r="D21" s="68"/>
      <c r="E21" s="68"/>
      <c r="F21" s="68"/>
      <c r="G21" s="68"/>
      <c r="H21" s="8" t="s">
        <v>185</v>
      </c>
      <c r="I21" s="16"/>
      <c r="J21" s="68"/>
      <c r="K21" s="68"/>
      <c r="L21" s="68"/>
      <c r="M21" s="68"/>
      <c r="N21" s="68"/>
    </row>
    <row r="22" ht="22.5" customHeight="1" spans="1:14">
      <c r="A22" s="8" t="s">
        <v>186</v>
      </c>
      <c r="B22" s="16" t="s">
        <v>133</v>
      </c>
      <c r="C22" s="18">
        <f t="shared" ref="C22:C23" si="9">D22+G22</f>
        <v>0</v>
      </c>
      <c r="D22" s="18">
        <f t="shared" ref="D22:D23" si="10">E22+F22</f>
        <v>0</v>
      </c>
      <c r="E22" s="31"/>
      <c r="F22" s="31"/>
      <c r="G22" s="31"/>
      <c r="H22" s="8" t="s">
        <v>187</v>
      </c>
      <c r="I22" s="16" t="s">
        <v>134</v>
      </c>
      <c r="J22" s="18">
        <f t="shared" ref="J22:J23" si="11">K22+N22</f>
        <v>0</v>
      </c>
      <c r="K22" s="18">
        <f t="shared" ref="K22:K23" si="12">L22+M22</f>
        <v>0</v>
      </c>
      <c r="L22" s="31"/>
      <c r="M22" s="31"/>
      <c r="N22" s="31"/>
    </row>
    <row r="23" ht="22.5" customHeight="1" spans="1:14">
      <c r="A23" s="8" t="s">
        <v>188</v>
      </c>
      <c r="B23" s="16" t="s">
        <v>135</v>
      </c>
      <c r="C23" s="18">
        <f t="shared" si="9"/>
        <v>0</v>
      </c>
      <c r="D23" s="18">
        <f t="shared" si="10"/>
        <v>0</v>
      </c>
      <c r="E23" s="31"/>
      <c r="F23" s="31"/>
      <c r="G23" s="31"/>
      <c r="H23" s="8" t="s">
        <v>189</v>
      </c>
      <c r="I23" s="16" t="s">
        <v>136</v>
      </c>
      <c r="J23" s="18">
        <f t="shared" si="11"/>
        <v>0</v>
      </c>
      <c r="K23" s="18">
        <f t="shared" si="12"/>
        <v>0</v>
      </c>
      <c r="L23" s="31"/>
      <c r="M23" s="31"/>
      <c r="N23" s="31"/>
    </row>
    <row r="24" ht="22.5" customHeight="1" spans="1:14">
      <c r="A24" s="8" t="s">
        <v>190</v>
      </c>
      <c r="B24" s="16"/>
      <c r="C24" s="68"/>
      <c r="D24" s="68"/>
      <c r="E24" s="68"/>
      <c r="F24" s="68"/>
      <c r="G24" s="68"/>
      <c r="H24" s="8" t="s">
        <v>191</v>
      </c>
      <c r="I24" s="16"/>
      <c r="J24" s="68"/>
      <c r="K24" s="68"/>
      <c r="L24" s="68"/>
      <c r="M24" s="68"/>
      <c r="N24" s="68"/>
    </row>
    <row r="25" ht="22.5" customHeight="1" spans="1:14">
      <c r="A25" s="8" t="s">
        <v>192</v>
      </c>
      <c r="B25" s="72" t="s">
        <v>137</v>
      </c>
      <c r="C25" s="18">
        <f>D25+G25</f>
        <v>0</v>
      </c>
      <c r="D25" s="18">
        <f>E25+F25</f>
        <v>0</v>
      </c>
      <c r="E25" s="18">
        <f t="shared" ref="E25:G25" si="13">E20+E22+E23</f>
        <v>0</v>
      </c>
      <c r="F25" s="18">
        <f t="shared" si="13"/>
        <v>0</v>
      </c>
      <c r="G25" s="18">
        <f t="shared" si="13"/>
        <v>0</v>
      </c>
      <c r="H25" s="8" t="s">
        <v>193</v>
      </c>
      <c r="I25" s="72" t="s">
        <v>138</v>
      </c>
      <c r="J25" s="18">
        <f>K25+N25</f>
        <v>0</v>
      </c>
      <c r="K25" s="18">
        <f>L25+M25</f>
        <v>0</v>
      </c>
      <c r="L25" s="18">
        <f t="shared" ref="L25:N25" si="14">L20+L22+L23</f>
        <v>0</v>
      </c>
      <c r="M25" s="18">
        <f t="shared" si="14"/>
        <v>0</v>
      </c>
      <c r="N25" s="18">
        <f t="shared" si="14"/>
        <v>0</v>
      </c>
    </row>
    <row r="26" ht="22.5" customHeight="1" spans="1:14">
      <c r="A26" s="8" t="s">
        <v>194</v>
      </c>
      <c r="B26" s="16"/>
      <c r="C26" s="68"/>
      <c r="D26" s="68"/>
      <c r="E26" s="68"/>
      <c r="F26" s="68"/>
      <c r="G26" s="68"/>
      <c r="H26" s="8" t="s">
        <v>195</v>
      </c>
      <c r="I26" s="16"/>
      <c r="J26" s="68"/>
      <c r="K26" s="68"/>
      <c r="L26" s="68"/>
      <c r="M26" s="68"/>
      <c r="N26" s="68"/>
    </row>
    <row r="27" ht="22.5" customHeight="1" spans="1:14">
      <c r="A27" s="8" t="s">
        <v>196</v>
      </c>
      <c r="B27" s="16"/>
      <c r="C27" s="68"/>
      <c r="D27" s="68"/>
      <c r="E27" s="68"/>
      <c r="F27" s="68"/>
      <c r="G27" s="68"/>
      <c r="H27" s="8" t="s">
        <v>197</v>
      </c>
      <c r="I27" s="16"/>
      <c r="J27" s="68"/>
      <c r="K27" s="68"/>
      <c r="L27" s="68"/>
      <c r="M27" s="68"/>
      <c r="N27" s="68"/>
    </row>
    <row r="28" ht="22.5" customHeight="1" spans="1:14">
      <c r="A28" s="8" t="s">
        <v>198</v>
      </c>
      <c r="B28" s="16" t="s">
        <v>140</v>
      </c>
      <c r="C28" s="18">
        <f>D28+G28</f>
        <v>0</v>
      </c>
      <c r="D28" s="18">
        <f>E28+F28</f>
        <v>0</v>
      </c>
      <c r="E28" s="31"/>
      <c r="F28" s="31"/>
      <c r="G28" s="31"/>
      <c r="H28" s="8" t="s">
        <v>199</v>
      </c>
      <c r="I28" s="16" t="s">
        <v>141</v>
      </c>
      <c r="J28" s="18">
        <f t="shared" ref="J28:J29" si="15">K28+N28</f>
        <v>0</v>
      </c>
      <c r="K28" s="18">
        <f t="shared" ref="K28:K29" si="16">L28+M28</f>
        <v>0</v>
      </c>
      <c r="L28" s="18">
        <f t="shared" ref="L28:N28" si="17">(E25+E28)-L25</f>
        <v>0</v>
      </c>
      <c r="M28" s="18">
        <f t="shared" si="17"/>
        <v>0</v>
      </c>
      <c r="N28" s="18">
        <f t="shared" si="17"/>
        <v>0</v>
      </c>
    </row>
    <row r="29" ht="22.5" customHeight="1" spans="1:14">
      <c r="A29" s="8" t="s">
        <v>200</v>
      </c>
      <c r="B29" s="8"/>
      <c r="C29" s="68"/>
      <c r="D29" s="68"/>
      <c r="E29" s="68"/>
      <c r="F29" s="68"/>
      <c r="G29" s="68"/>
      <c r="H29" s="8" t="s">
        <v>201</v>
      </c>
      <c r="I29" s="16" t="s">
        <v>142</v>
      </c>
      <c r="J29" s="18">
        <f t="shared" si="15"/>
        <v>0</v>
      </c>
      <c r="K29" s="18">
        <f t="shared" si="16"/>
        <v>0</v>
      </c>
      <c r="L29" s="31"/>
      <c r="M29" s="31"/>
      <c r="N29" s="31"/>
    </row>
    <row r="30" ht="22.5" customHeight="1" spans="1:14">
      <c r="A30" s="8" t="s">
        <v>202</v>
      </c>
      <c r="B30" s="8"/>
      <c r="C30" s="68"/>
      <c r="D30" s="68"/>
      <c r="E30" s="68"/>
      <c r="F30" s="68"/>
      <c r="G30" s="68"/>
      <c r="H30" s="8" t="s">
        <v>203</v>
      </c>
      <c r="I30" s="16"/>
      <c r="J30" s="68"/>
      <c r="K30" s="68"/>
      <c r="L30" s="68"/>
      <c r="M30" s="68"/>
      <c r="N30" s="68"/>
    </row>
    <row r="31" ht="22.5" customHeight="1" spans="1:14">
      <c r="A31" s="8" t="s">
        <v>204</v>
      </c>
      <c r="B31" s="72" t="s">
        <v>143</v>
      </c>
      <c r="C31" s="18">
        <f>D31+G31</f>
        <v>0</v>
      </c>
      <c r="D31" s="18">
        <f>E31+F31</f>
        <v>0</v>
      </c>
      <c r="E31" s="18">
        <f t="shared" ref="E31:G31" si="18">E25+E28</f>
        <v>0</v>
      </c>
      <c r="F31" s="18">
        <f t="shared" si="18"/>
        <v>0</v>
      </c>
      <c r="G31" s="18">
        <f t="shared" si="18"/>
        <v>0</v>
      </c>
      <c r="H31" s="8" t="s">
        <v>206</v>
      </c>
      <c r="I31" s="72" t="s">
        <v>143</v>
      </c>
      <c r="J31" s="18">
        <f>K31+N31</f>
        <v>0</v>
      </c>
      <c r="K31" s="18">
        <f>L31+M31</f>
        <v>0</v>
      </c>
      <c r="L31" s="18">
        <f t="shared" ref="L31:N31" si="19">L25+L28</f>
        <v>0</v>
      </c>
      <c r="M31" s="18">
        <f t="shared" si="19"/>
        <v>0</v>
      </c>
      <c r="N31" s="18">
        <f t="shared" si="19"/>
        <v>0</v>
      </c>
    </row>
    <row r="32" ht="22.5" customHeight="1" spans="1:14">
      <c r="A32" s="58" t="s">
        <v>358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ht="22.5" customHeight="1" spans="1:14">
      <c r="A33" s="36" t="s">
        <v>359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</row>
    <row r="34" ht="22.5" customHeight="1" spans="1:14">
      <c r="A34" s="36" t="s">
        <v>87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</row>
    <row r="35" ht="22.5" customHeight="1" spans="1:14">
      <c r="A35" s="36" t="s">
        <v>360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ht="13.5" customHeight="1" spans="1:14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</row>
    <row r="37" customHeight="1" spans="1:14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</row>
    <row r="38" customHeight="1" spans="1:14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</row>
  </sheetData>
  <sheetProtection sheet="1"/>
  <mergeCells count="18">
    <mergeCell ref="B1:N1"/>
    <mergeCell ref="B4:D4"/>
    <mergeCell ref="G4:H4"/>
    <mergeCell ref="D5:F5"/>
    <mergeCell ref="K5:M5"/>
    <mergeCell ref="A32:N32"/>
    <mergeCell ref="A33:N33"/>
    <mergeCell ref="A34:N34"/>
    <mergeCell ref="A35:N35"/>
    <mergeCell ref="A36:N36"/>
    <mergeCell ref="A37:N37"/>
    <mergeCell ref="A38:N38"/>
    <mergeCell ref="B5:B6"/>
    <mergeCell ref="C5:C6"/>
    <mergeCell ref="G5:G6"/>
    <mergeCell ref="I5:I6"/>
    <mergeCell ref="J5:J6"/>
    <mergeCell ref="N5:N6"/>
  </mergeCells>
  <printOptions horizontalCentered="1"/>
  <pageMargins left="1.17986111111111" right="1.17986111111111" top="1.17986111111111" bottom="1.17986111111111" header="0.509722222222222" footer="0.509722222222222"/>
  <pageSetup paperSize="9" scale="57" fitToWidth="0" fitToHeight="0" pageOrder="overThenDown" orientation="landscape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workbookViewId="0">
      <selection activeCell="F8" sqref="C8:C15 C18:C25 F22:F25 F12:F15 F18 F8"/>
    </sheetView>
  </sheetViews>
  <sheetFormatPr defaultColWidth="8" defaultRowHeight="14.25" customHeight="1" outlineLevelCol="5"/>
  <cols>
    <col min="1" max="1" width="11.2833333333333" style="24" customWidth="1"/>
    <col min="2" max="2" width="33.7083333333333" style="24" customWidth="1"/>
    <col min="3" max="3" width="23.7083333333333" style="24" customWidth="1"/>
    <col min="4" max="4" width="5.70833333333333" style="24" customWidth="1"/>
    <col min="5" max="5" width="27.5666666666667" style="24" customWidth="1"/>
    <col min="6" max="6" width="24.2833333333333" style="24" customWidth="1"/>
  </cols>
  <sheetData>
    <row r="1" ht="37.5" customHeight="1" spans="1:6">
      <c r="A1" s="1" t="s">
        <v>361</v>
      </c>
      <c r="B1" s="1"/>
      <c r="C1" s="1"/>
      <c r="D1" s="1"/>
      <c r="E1" s="1"/>
      <c r="F1" s="1"/>
    </row>
    <row r="2" ht="0.75" customHeight="1" spans="1:6">
      <c r="A2" s="62"/>
      <c r="B2" s="65"/>
      <c r="C2" s="65"/>
      <c r="D2" s="65"/>
      <c r="E2" s="65"/>
      <c r="F2" s="65"/>
    </row>
    <row r="3" ht="0.75" customHeight="1" spans="1:6">
      <c r="A3" s="62"/>
      <c r="B3" s="66"/>
      <c r="C3" s="66"/>
      <c r="D3" s="66"/>
      <c r="E3" s="66"/>
      <c r="F3" s="66"/>
    </row>
    <row r="4" ht="15" customHeight="1" spans="1:6">
      <c r="A4" s="27"/>
      <c r="B4" s="53"/>
      <c r="C4" s="53"/>
      <c r="D4" s="53"/>
      <c r="E4" s="53"/>
      <c r="F4" s="27" t="s">
        <v>362</v>
      </c>
    </row>
    <row r="5" ht="15" customHeight="1" spans="1:6">
      <c r="A5" s="42" t="s">
        <v>53</v>
      </c>
      <c r="B5" s="28" t="s">
        <v>54</v>
      </c>
      <c r="C5" s="55"/>
      <c r="D5" s="56" t="s">
        <v>91</v>
      </c>
      <c r="E5" s="28"/>
      <c r="F5" s="42" t="s">
        <v>151</v>
      </c>
    </row>
    <row r="6" ht="15" customHeight="1" spans="1:6">
      <c r="A6" s="8" t="s">
        <v>220</v>
      </c>
      <c r="B6" s="8"/>
      <c r="C6" s="8" t="s">
        <v>221</v>
      </c>
      <c r="D6" s="8" t="s">
        <v>220</v>
      </c>
      <c r="E6" s="8"/>
      <c r="F6" s="8" t="s">
        <v>221</v>
      </c>
    </row>
    <row r="7" ht="15" customHeight="1" spans="1:6">
      <c r="A7" s="8" t="s">
        <v>59</v>
      </c>
      <c r="B7" s="16" t="s">
        <v>222</v>
      </c>
      <c r="C7" s="49" t="s">
        <v>112</v>
      </c>
      <c r="D7" s="8" t="s">
        <v>194</v>
      </c>
      <c r="E7" s="67" t="s">
        <v>222</v>
      </c>
      <c r="F7" s="49" t="s">
        <v>112</v>
      </c>
    </row>
    <row r="8" ht="15" customHeight="1" spans="1:6">
      <c r="A8" s="8" t="s">
        <v>61</v>
      </c>
      <c r="B8" s="16" t="s">
        <v>363</v>
      </c>
      <c r="C8" s="31"/>
      <c r="D8" s="8" t="s">
        <v>196</v>
      </c>
      <c r="E8" s="16" t="s">
        <v>364</v>
      </c>
      <c r="F8" s="31"/>
    </row>
    <row r="9" ht="15" customHeight="1" spans="1:6">
      <c r="A9" s="8" t="s">
        <v>63</v>
      </c>
      <c r="B9" s="16" t="s">
        <v>248</v>
      </c>
      <c r="C9" s="31"/>
      <c r="D9" s="8" t="s">
        <v>198</v>
      </c>
      <c r="E9" s="16"/>
      <c r="F9" s="68"/>
    </row>
    <row r="10" ht="15" customHeight="1" spans="1:6">
      <c r="A10" s="8" t="s">
        <v>65</v>
      </c>
      <c r="B10" s="16" t="s">
        <v>249</v>
      </c>
      <c r="C10" s="31"/>
      <c r="D10" s="8" t="s">
        <v>200</v>
      </c>
      <c r="E10" s="16"/>
      <c r="F10" s="68"/>
    </row>
    <row r="11" ht="15" customHeight="1" spans="1:6">
      <c r="A11" s="8" t="s">
        <v>67</v>
      </c>
      <c r="B11" s="16" t="s">
        <v>250</v>
      </c>
      <c r="C11" s="31"/>
      <c r="D11" s="8" t="s">
        <v>202</v>
      </c>
      <c r="E11" s="8"/>
      <c r="F11" s="68"/>
    </row>
    <row r="12" ht="15" customHeight="1" spans="1:6">
      <c r="A12" s="8" t="s">
        <v>69</v>
      </c>
      <c r="B12" s="16" t="s">
        <v>252</v>
      </c>
      <c r="C12" s="31"/>
      <c r="D12" s="8" t="s">
        <v>204</v>
      </c>
      <c r="E12" s="16" t="s">
        <v>365</v>
      </c>
      <c r="F12" s="31"/>
    </row>
    <row r="13" ht="15" customHeight="1" spans="1:6">
      <c r="A13" s="8" t="s">
        <v>71</v>
      </c>
      <c r="B13" s="16" t="s">
        <v>263</v>
      </c>
      <c r="C13" s="31"/>
      <c r="D13" s="8" t="s">
        <v>158</v>
      </c>
      <c r="E13" s="16" t="s">
        <v>366</v>
      </c>
      <c r="F13" s="31"/>
    </row>
    <row r="14" ht="15" customHeight="1" spans="1:6">
      <c r="A14" s="8" t="s">
        <v>73</v>
      </c>
      <c r="B14" s="72" t="s">
        <v>137</v>
      </c>
      <c r="C14" s="18">
        <f>C8+C9+C10+C11+C12+C13</f>
        <v>0</v>
      </c>
      <c r="D14" s="8" t="s">
        <v>161</v>
      </c>
      <c r="E14" s="72" t="s">
        <v>138</v>
      </c>
      <c r="F14" s="18">
        <f>F8+F12+F13</f>
        <v>0</v>
      </c>
    </row>
    <row r="15" ht="15" customHeight="1" spans="1:6">
      <c r="A15" s="8" t="s">
        <v>75</v>
      </c>
      <c r="B15" s="16" t="s">
        <v>256</v>
      </c>
      <c r="C15" s="31"/>
      <c r="D15" s="8" t="s">
        <v>164</v>
      </c>
      <c r="E15" s="16" t="s">
        <v>367</v>
      </c>
      <c r="F15" s="18">
        <f>C14+C15-F14</f>
        <v>0</v>
      </c>
    </row>
    <row r="16" ht="15" customHeight="1" spans="1:6">
      <c r="A16" s="8" t="s">
        <v>77</v>
      </c>
      <c r="B16" s="16"/>
      <c r="C16" s="68"/>
      <c r="D16" s="8" t="s">
        <v>167</v>
      </c>
      <c r="E16" s="8"/>
      <c r="F16" s="68"/>
    </row>
    <row r="17" ht="15" customHeight="1" spans="1:6">
      <c r="A17" s="8" t="s">
        <v>79</v>
      </c>
      <c r="B17" s="16" t="s">
        <v>238</v>
      </c>
      <c r="C17" s="49" t="s">
        <v>112</v>
      </c>
      <c r="D17" s="8" t="s">
        <v>170</v>
      </c>
      <c r="E17" s="16" t="s">
        <v>238</v>
      </c>
      <c r="F17" s="49" t="s">
        <v>112</v>
      </c>
    </row>
    <row r="18" ht="15" customHeight="1" spans="1:6">
      <c r="A18" s="8" t="s">
        <v>81</v>
      </c>
      <c r="B18" s="16" t="s">
        <v>368</v>
      </c>
      <c r="C18" s="31"/>
      <c r="D18" s="8" t="s">
        <v>172</v>
      </c>
      <c r="E18" s="16" t="s">
        <v>369</v>
      </c>
      <c r="F18" s="31"/>
    </row>
    <row r="19" ht="15" customHeight="1" spans="1:6">
      <c r="A19" s="8" t="s">
        <v>83</v>
      </c>
      <c r="B19" s="16" t="s">
        <v>248</v>
      </c>
      <c r="C19" s="31"/>
      <c r="D19" s="8" t="s">
        <v>175</v>
      </c>
      <c r="E19" s="16"/>
      <c r="F19" s="68"/>
    </row>
    <row r="20" ht="15" customHeight="1" spans="1:6">
      <c r="A20" s="8" t="s">
        <v>182</v>
      </c>
      <c r="B20" s="16" t="s">
        <v>249</v>
      </c>
      <c r="C20" s="31"/>
      <c r="D20" s="8" t="s">
        <v>176</v>
      </c>
      <c r="E20" s="16"/>
      <c r="F20" s="68"/>
    </row>
    <row r="21" ht="15" customHeight="1" spans="1:6">
      <c r="A21" s="8" t="s">
        <v>184</v>
      </c>
      <c r="B21" s="16" t="s">
        <v>250</v>
      </c>
      <c r="C21" s="31"/>
      <c r="D21" s="8" t="s">
        <v>177</v>
      </c>
      <c r="E21" s="16"/>
      <c r="F21" s="68"/>
    </row>
    <row r="22" ht="15" customHeight="1" spans="1:6">
      <c r="A22" s="8" t="s">
        <v>186</v>
      </c>
      <c r="B22" s="16" t="s">
        <v>252</v>
      </c>
      <c r="C22" s="31"/>
      <c r="D22" s="8" t="s">
        <v>178</v>
      </c>
      <c r="E22" s="16" t="s">
        <v>365</v>
      </c>
      <c r="F22" s="31"/>
    </row>
    <row r="23" ht="15" customHeight="1" spans="1:6">
      <c r="A23" s="8" t="s">
        <v>188</v>
      </c>
      <c r="B23" s="16" t="s">
        <v>263</v>
      </c>
      <c r="C23" s="31"/>
      <c r="D23" s="8" t="s">
        <v>179</v>
      </c>
      <c r="E23" s="16" t="s">
        <v>366</v>
      </c>
      <c r="F23" s="31"/>
    </row>
    <row r="24" ht="15" customHeight="1" spans="1:6">
      <c r="A24" s="8" t="s">
        <v>190</v>
      </c>
      <c r="B24" s="72" t="s">
        <v>137</v>
      </c>
      <c r="C24" s="18">
        <f>C18+C19+C20+C21+C22+C23</f>
        <v>0</v>
      </c>
      <c r="D24" s="8" t="s">
        <v>180</v>
      </c>
      <c r="E24" s="72" t="s">
        <v>138</v>
      </c>
      <c r="F24" s="18">
        <f>F18+F22+F23</f>
        <v>0</v>
      </c>
    </row>
    <row r="25" ht="15" customHeight="1" spans="1:6">
      <c r="A25" s="8" t="s">
        <v>192</v>
      </c>
      <c r="B25" s="16" t="s">
        <v>256</v>
      </c>
      <c r="C25" s="31"/>
      <c r="D25" s="8" t="s">
        <v>181</v>
      </c>
      <c r="E25" s="16" t="s">
        <v>367</v>
      </c>
      <c r="F25" s="18">
        <f>C24+C25-F24</f>
        <v>0</v>
      </c>
    </row>
    <row r="26" ht="13.5" customHeight="1" spans="1:6">
      <c r="A26" s="58"/>
      <c r="B26" s="58"/>
      <c r="C26" s="69"/>
      <c r="D26" s="58"/>
      <c r="E26" s="58"/>
      <c r="F26" s="69"/>
    </row>
    <row r="27" ht="13.5" customHeight="1" spans="1:6">
      <c r="A27" s="36" t="s">
        <v>370</v>
      </c>
      <c r="B27" s="36"/>
      <c r="C27" s="70"/>
      <c r="D27" s="36"/>
      <c r="E27" s="36"/>
      <c r="F27" s="70"/>
    </row>
    <row r="28" ht="13.5" customHeight="1" spans="1:6">
      <c r="A28" s="36" t="s">
        <v>371</v>
      </c>
      <c r="B28" s="36"/>
      <c r="C28" s="70"/>
      <c r="D28" s="36"/>
      <c r="E28" s="36"/>
      <c r="F28" s="70"/>
    </row>
    <row r="29" ht="13.5" customHeight="1" spans="1:6">
      <c r="A29" s="36" t="s">
        <v>360</v>
      </c>
      <c r="B29" s="36"/>
      <c r="C29" s="70"/>
      <c r="D29" s="36"/>
      <c r="E29" s="36"/>
      <c r="F29" s="70"/>
    </row>
  </sheetData>
  <sheetProtection sheet="1"/>
  <mergeCells count="8">
    <mergeCell ref="A1:F1"/>
    <mergeCell ref="D5:E5"/>
    <mergeCell ref="A6:B6"/>
    <mergeCell ref="D6:E6"/>
    <mergeCell ref="A26:F26"/>
    <mergeCell ref="A27:F27"/>
    <mergeCell ref="A28:F28"/>
    <mergeCell ref="A29:F29"/>
  </mergeCells>
  <printOptions horizontalCentered="1"/>
  <pageMargins left="1.17986111111111" right="1.17986111111111" top="1.17986111111111" bottom="1.17986111111111" header="0.509722222222222" footer="0.509722222222222"/>
  <pageSetup paperSize="9" fitToWidth="0" fitToHeight="0" pageOrder="overThenDown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workbookViewId="0">
      <selection activeCell="F18" sqref="I25 C8:C15 F8 F12:F15 C18:C25 F22:F25 F18"/>
    </sheetView>
  </sheetViews>
  <sheetFormatPr defaultColWidth="8" defaultRowHeight="14.25" customHeight="1" outlineLevelCol="5"/>
  <cols>
    <col min="1" max="1" width="14" style="24" customWidth="1"/>
    <col min="2" max="2" width="31.2833333333333" style="24" customWidth="1"/>
    <col min="3" max="3" width="22.8583333333333" style="24" customWidth="1"/>
    <col min="4" max="4" width="8.28333333333333" style="24" customWidth="1"/>
    <col min="5" max="5" width="30.2833333333333" style="24" customWidth="1"/>
    <col min="6" max="6" width="22.8583333333333" style="24" customWidth="1"/>
  </cols>
  <sheetData>
    <row r="1" ht="37.5" customHeight="1" spans="1:6">
      <c r="A1" s="1" t="s">
        <v>361</v>
      </c>
      <c r="B1" s="1"/>
      <c r="C1" s="1"/>
      <c r="D1" s="1"/>
      <c r="E1" s="1"/>
      <c r="F1" s="1"/>
    </row>
    <row r="2" ht="0.75" customHeight="1" spans="1:6">
      <c r="A2" s="62"/>
      <c r="B2" s="65"/>
      <c r="C2" s="65"/>
      <c r="D2" s="65"/>
      <c r="E2" s="65"/>
      <c r="F2" s="65"/>
    </row>
    <row r="3" ht="0.75" customHeight="1" spans="1:6">
      <c r="A3" s="62"/>
      <c r="B3" s="66"/>
      <c r="C3" s="66"/>
      <c r="D3" s="66"/>
      <c r="E3" s="66"/>
      <c r="F3" s="66"/>
    </row>
    <row r="4" ht="15" customHeight="1" spans="1:6">
      <c r="A4" s="27"/>
      <c r="B4" s="53"/>
      <c r="C4" s="53"/>
      <c r="D4" s="53"/>
      <c r="E4" s="53"/>
      <c r="F4" s="27" t="s">
        <v>372</v>
      </c>
    </row>
    <row r="5" ht="15" customHeight="1" spans="1:6">
      <c r="A5" s="42" t="s">
        <v>53</v>
      </c>
      <c r="B5" s="28" t="s">
        <v>54</v>
      </c>
      <c r="C5" s="42"/>
      <c r="D5" s="28" t="s">
        <v>91</v>
      </c>
      <c r="E5" s="28"/>
      <c r="F5" s="42" t="s">
        <v>151</v>
      </c>
    </row>
    <row r="6" ht="17.25" customHeight="1" spans="1:6">
      <c r="A6" s="8" t="s">
        <v>220</v>
      </c>
      <c r="B6" s="8"/>
      <c r="C6" s="8" t="s">
        <v>221</v>
      </c>
      <c r="D6" s="8" t="s">
        <v>220</v>
      </c>
      <c r="E6" s="8"/>
      <c r="F6" s="8" t="s">
        <v>221</v>
      </c>
    </row>
    <row r="7" ht="17.25" customHeight="1" spans="1:6">
      <c r="A7" s="8" t="s">
        <v>59</v>
      </c>
      <c r="B7" s="16" t="s">
        <v>373</v>
      </c>
      <c r="C7" s="8" t="s">
        <v>112</v>
      </c>
      <c r="D7" s="8" t="s">
        <v>194</v>
      </c>
      <c r="E7" s="67" t="s">
        <v>373</v>
      </c>
      <c r="F7" s="49" t="s">
        <v>112</v>
      </c>
    </row>
    <row r="8" ht="17.25" customHeight="1" spans="1:6">
      <c r="A8" s="8" t="s">
        <v>61</v>
      </c>
      <c r="B8" s="16" t="s">
        <v>374</v>
      </c>
      <c r="C8" s="31"/>
      <c r="D8" s="8" t="s">
        <v>196</v>
      </c>
      <c r="E8" s="16" t="s">
        <v>375</v>
      </c>
      <c r="F8" s="31"/>
    </row>
    <row r="9" ht="17.25" customHeight="1" spans="1:6">
      <c r="A9" s="8" t="s">
        <v>63</v>
      </c>
      <c r="B9" s="16" t="s">
        <v>248</v>
      </c>
      <c r="C9" s="31"/>
      <c r="D9" s="8" t="s">
        <v>198</v>
      </c>
      <c r="E9" s="16"/>
      <c r="F9" s="68"/>
    </row>
    <row r="10" ht="17.25" customHeight="1" spans="1:6">
      <c r="A10" s="8" t="s">
        <v>65</v>
      </c>
      <c r="B10" s="16" t="s">
        <v>249</v>
      </c>
      <c r="C10" s="31"/>
      <c r="D10" s="8" t="s">
        <v>200</v>
      </c>
      <c r="E10" s="16"/>
      <c r="F10" s="68"/>
    </row>
    <row r="11" ht="17.25" customHeight="1" spans="1:6">
      <c r="A11" s="8" t="s">
        <v>67</v>
      </c>
      <c r="B11" s="16" t="s">
        <v>250</v>
      </c>
      <c r="C11" s="31"/>
      <c r="D11" s="8" t="s">
        <v>202</v>
      </c>
      <c r="E11" s="8"/>
      <c r="F11" s="68"/>
    </row>
    <row r="12" ht="17.25" customHeight="1" spans="1:6">
      <c r="A12" s="8" t="s">
        <v>69</v>
      </c>
      <c r="B12" s="16" t="s">
        <v>252</v>
      </c>
      <c r="C12" s="31"/>
      <c r="D12" s="8" t="s">
        <v>204</v>
      </c>
      <c r="E12" s="16" t="s">
        <v>365</v>
      </c>
      <c r="F12" s="31"/>
    </row>
    <row r="13" ht="17.25" customHeight="1" spans="1:6">
      <c r="A13" s="8" t="s">
        <v>71</v>
      </c>
      <c r="B13" s="16" t="s">
        <v>263</v>
      </c>
      <c r="C13" s="31"/>
      <c r="D13" s="8" t="s">
        <v>158</v>
      </c>
      <c r="E13" s="16" t="s">
        <v>366</v>
      </c>
      <c r="F13" s="31"/>
    </row>
    <row r="14" ht="17.25" customHeight="1" spans="1:6">
      <c r="A14" s="8" t="s">
        <v>73</v>
      </c>
      <c r="B14" s="8" t="s">
        <v>137</v>
      </c>
      <c r="C14" s="18">
        <f>C8+C9+C10+C11+C12+C13</f>
        <v>0</v>
      </c>
      <c r="D14" s="8" t="s">
        <v>161</v>
      </c>
      <c r="E14" s="8" t="s">
        <v>138</v>
      </c>
      <c r="F14" s="18">
        <f>F8+F12+F13</f>
        <v>0</v>
      </c>
    </row>
    <row r="15" ht="17.25" customHeight="1" spans="1:6">
      <c r="A15" s="8" t="s">
        <v>75</v>
      </c>
      <c r="B15" s="16" t="s">
        <v>256</v>
      </c>
      <c r="C15" s="31"/>
      <c r="D15" s="8" t="s">
        <v>164</v>
      </c>
      <c r="E15" s="16" t="s">
        <v>367</v>
      </c>
      <c r="F15" s="18">
        <f>C14+C15-F14</f>
        <v>0</v>
      </c>
    </row>
    <row r="16" ht="17.25" customHeight="1" spans="1:6">
      <c r="A16" s="8" t="s">
        <v>77</v>
      </c>
      <c r="B16" s="16"/>
      <c r="C16" s="68"/>
      <c r="D16" s="8" t="s">
        <v>167</v>
      </c>
      <c r="E16" s="8"/>
      <c r="F16" s="68"/>
    </row>
    <row r="17" ht="17.25" customHeight="1" spans="1:6">
      <c r="A17" s="8" t="s">
        <v>79</v>
      </c>
      <c r="B17" s="16" t="s">
        <v>376</v>
      </c>
      <c r="C17" s="49" t="s">
        <v>112</v>
      </c>
      <c r="D17" s="8" t="s">
        <v>170</v>
      </c>
      <c r="E17" s="16" t="s">
        <v>376</v>
      </c>
      <c r="F17" s="49" t="s">
        <v>112</v>
      </c>
    </row>
    <row r="18" ht="17.25" customHeight="1" spans="1:6">
      <c r="A18" s="8" t="s">
        <v>81</v>
      </c>
      <c r="B18" s="16" t="s">
        <v>377</v>
      </c>
      <c r="C18" s="31"/>
      <c r="D18" s="8" t="s">
        <v>172</v>
      </c>
      <c r="E18" s="16" t="s">
        <v>378</v>
      </c>
      <c r="F18" s="31"/>
    </row>
    <row r="19" ht="17.25" customHeight="1" spans="1:6">
      <c r="A19" s="8" t="s">
        <v>83</v>
      </c>
      <c r="B19" s="16" t="s">
        <v>248</v>
      </c>
      <c r="C19" s="31"/>
      <c r="D19" s="8" t="s">
        <v>175</v>
      </c>
      <c r="E19" s="16"/>
      <c r="F19" s="68"/>
    </row>
    <row r="20" ht="17.25" customHeight="1" spans="1:6">
      <c r="A20" s="8" t="s">
        <v>182</v>
      </c>
      <c r="B20" s="16" t="s">
        <v>249</v>
      </c>
      <c r="C20" s="31"/>
      <c r="D20" s="8" t="s">
        <v>176</v>
      </c>
      <c r="E20" s="16"/>
      <c r="F20" s="68"/>
    </row>
    <row r="21" ht="17.25" customHeight="1" spans="1:6">
      <c r="A21" s="8" t="s">
        <v>184</v>
      </c>
      <c r="B21" s="16" t="s">
        <v>250</v>
      </c>
      <c r="C21" s="31"/>
      <c r="D21" s="8" t="s">
        <v>177</v>
      </c>
      <c r="E21" s="16"/>
      <c r="F21" s="68"/>
    </row>
    <row r="22" ht="17.25" customHeight="1" spans="1:6">
      <c r="A22" s="8" t="s">
        <v>186</v>
      </c>
      <c r="B22" s="16" t="s">
        <v>252</v>
      </c>
      <c r="C22" s="31"/>
      <c r="D22" s="8" t="s">
        <v>178</v>
      </c>
      <c r="E22" s="16" t="s">
        <v>365</v>
      </c>
      <c r="F22" s="31"/>
    </row>
    <row r="23" ht="17.25" customHeight="1" spans="1:6">
      <c r="A23" s="8" t="s">
        <v>188</v>
      </c>
      <c r="B23" s="16" t="s">
        <v>263</v>
      </c>
      <c r="C23" s="31"/>
      <c r="D23" s="8" t="s">
        <v>179</v>
      </c>
      <c r="E23" s="16" t="s">
        <v>366</v>
      </c>
      <c r="F23" s="31"/>
    </row>
    <row r="24" ht="17.25" customHeight="1" spans="1:6">
      <c r="A24" s="8" t="s">
        <v>190</v>
      </c>
      <c r="B24" s="8" t="s">
        <v>137</v>
      </c>
      <c r="C24" s="18">
        <f>C18+C19+C20+C21+C22+C23</f>
        <v>0</v>
      </c>
      <c r="D24" s="8" t="s">
        <v>180</v>
      </c>
      <c r="E24" s="8" t="s">
        <v>138</v>
      </c>
      <c r="F24" s="18">
        <f>F18+F22+F23</f>
        <v>0</v>
      </c>
    </row>
    <row r="25" ht="17.25" customHeight="1" spans="1:6">
      <c r="A25" s="8" t="s">
        <v>192</v>
      </c>
      <c r="B25" s="16" t="s">
        <v>256</v>
      </c>
      <c r="C25" s="31"/>
      <c r="D25" s="8" t="s">
        <v>181</v>
      </c>
      <c r="E25" s="16" t="s">
        <v>367</v>
      </c>
      <c r="F25" s="18">
        <f>C24+C25-F24</f>
        <v>0</v>
      </c>
    </row>
    <row r="26" ht="17.25" customHeight="1" spans="1:6">
      <c r="A26" s="58" t="s">
        <v>379</v>
      </c>
      <c r="B26" s="58"/>
      <c r="C26" s="69"/>
      <c r="D26" s="58"/>
      <c r="E26" s="58"/>
      <c r="F26" s="69"/>
    </row>
    <row r="27" ht="16.5" customHeight="1" spans="1:6">
      <c r="A27" s="36" t="s">
        <v>380</v>
      </c>
      <c r="B27" s="36"/>
      <c r="C27" s="70"/>
      <c r="D27" s="36"/>
      <c r="E27" s="36"/>
      <c r="F27" s="70"/>
    </row>
    <row r="28" ht="16.5" customHeight="1" spans="1:6">
      <c r="A28" s="36" t="s">
        <v>243</v>
      </c>
      <c r="B28" s="36"/>
      <c r="C28" s="70"/>
      <c r="D28" s="36"/>
      <c r="E28" s="36"/>
      <c r="F28" s="70"/>
    </row>
    <row r="30" customHeight="1" spans="1:6">
      <c r="A30" s="63"/>
      <c r="B30" s="63"/>
      <c r="C30" s="71"/>
      <c r="D30" s="63"/>
      <c r="E30" s="63"/>
      <c r="F30" s="71"/>
    </row>
  </sheetData>
  <sheetProtection sheet="1"/>
  <mergeCells count="9">
    <mergeCell ref="A1:F1"/>
    <mergeCell ref="B5:C5"/>
    <mergeCell ref="D5:E5"/>
    <mergeCell ref="A6:B6"/>
    <mergeCell ref="D6:E6"/>
    <mergeCell ref="A26:F26"/>
    <mergeCell ref="A27:F27"/>
    <mergeCell ref="A28:F28"/>
    <mergeCell ref="A30:F30"/>
  </mergeCells>
  <printOptions horizontalCentered="1"/>
  <pageMargins left="1.17986111111111" right="1.17986111111111" top="1.17986111111111" bottom="1.17986111111111" header="0.509722222222222" footer="0.509722222222222"/>
  <pageSetup paperSize="9" fitToWidth="0" fitToHeight="0" pageOrder="overThenDown" orientation="landscape"/>
  <headerFooter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showGridLines="0" zoomScale="110" zoomScaleNormal="110" workbookViewId="0">
      <selection activeCell="B7" sqref="B7:G12"/>
    </sheetView>
  </sheetViews>
  <sheetFormatPr defaultColWidth="8" defaultRowHeight="14.25" customHeight="1"/>
  <cols>
    <col min="1" max="1" width="39.7083333333333" style="24" customWidth="1"/>
    <col min="2" max="7" width="17.1416666666667" style="24" customWidth="1"/>
  </cols>
  <sheetData>
    <row r="1" ht="0.75" customHeight="1" spans="1:7">
      <c r="A1" s="63"/>
      <c r="B1" s="63"/>
      <c r="C1" s="63"/>
      <c r="D1" s="62"/>
      <c r="E1" s="62"/>
      <c r="F1" s="62"/>
      <c r="G1" s="62"/>
    </row>
    <row r="2" ht="77.25" customHeight="1" spans="1:7">
      <c r="A2" s="1" t="s">
        <v>381</v>
      </c>
      <c r="B2" s="1"/>
      <c r="C2" s="1"/>
      <c r="D2" s="1"/>
      <c r="E2" s="1"/>
      <c r="F2" s="1"/>
      <c r="G2" s="1"/>
    </row>
    <row r="3" ht="18.75" customHeight="1" spans="1:7">
      <c r="A3" s="53"/>
      <c r="B3" s="53"/>
      <c r="C3" s="53"/>
      <c r="D3" s="53"/>
      <c r="E3" s="53"/>
      <c r="F3" s="53"/>
      <c r="G3" s="27" t="s">
        <v>382</v>
      </c>
    </row>
    <row r="4" ht="18.75" customHeight="1" spans="1:7">
      <c r="A4" s="28" t="s">
        <v>53</v>
      </c>
      <c r="B4" s="28" t="s">
        <v>54</v>
      </c>
      <c r="C4" s="28"/>
      <c r="D4" s="42" t="s">
        <v>91</v>
      </c>
      <c r="E4" s="28"/>
      <c r="F4" s="42" t="s">
        <v>55</v>
      </c>
      <c r="G4" s="42"/>
    </row>
    <row r="5" ht="27.75" customHeight="1" spans="1:7">
      <c r="A5" s="29" t="s">
        <v>383</v>
      </c>
      <c r="B5" s="29" t="s">
        <v>293</v>
      </c>
      <c r="C5" s="29" t="s">
        <v>384</v>
      </c>
      <c r="D5" s="29" t="s">
        <v>385</v>
      </c>
      <c r="E5" s="29" t="s">
        <v>386</v>
      </c>
      <c r="F5" s="29" t="s">
        <v>387</v>
      </c>
      <c r="G5" s="29" t="s">
        <v>388</v>
      </c>
    </row>
    <row r="6" ht="27.75" customHeight="1" spans="1:7">
      <c r="A6" s="29"/>
      <c r="B6" s="29"/>
      <c r="C6" s="29"/>
      <c r="D6" s="29"/>
      <c r="E6" s="29"/>
      <c r="F6" s="29"/>
      <c r="G6" s="29"/>
    </row>
    <row r="7" ht="27.75" customHeight="1" spans="1:7">
      <c r="A7" s="16" t="s">
        <v>389</v>
      </c>
      <c r="B7" s="46">
        <f>医疗资2022nb01!D10</f>
        <v>389386830.74</v>
      </c>
      <c r="C7" s="31">
        <v>389386830.74</v>
      </c>
      <c r="D7" s="31"/>
      <c r="E7" s="31"/>
      <c r="F7" s="31"/>
      <c r="G7" s="31"/>
    </row>
    <row r="8" ht="27.75" customHeight="1" spans="1:7">
      <c r="A8" s="16" t="s">
        <v>390</v>
      </c>
      <c r="B8" s="46">
        <f>其医资2022nb04!D10</f>
        <v>49828351.75</v>
      </c>
      <c r="C8" s="31">
        <v>49828351.75</v>
      </c>
      <c r="D8" s="31"/>
      <c r="E8" s="31"/>
      <c r="F8" s="31"/>
      <c r="G8" s="31"/>
    </row>
    <row r="9" ht="27.75" customHeight="1" spans="1:7">
      <c r="A9" s="16" t="s">
        <v>391</v>
      </c>
      <c r="B9" s="46">
        <f>居民资2022nb07!D10</f>
        <v>252824849.69</v>
      </c>
      <c r="C9" s="31">
        <v>252824849.69</v>
      </c>
      <c r="D9" s="31"/>
      <c r="E9" s="31"/>
      <c r="F9" s="31"/>
      <c r="G9" s="31"/>
    </row>
    <row r="10" ht="27.75" customHeight="1" spans="1:7">
      <c r="A10" s="16" t="s">
        <v>392</v>
      </c>
      <c r="B10" s="46">
        <f>封闭资2022nbf01!H11</f>
        <v>0</v>
      </c>
      <c r="C10" s="31"/>
      <c r="D10" s="31"/>
      <c r="E10" s="31"/>
      <c r="F10" s="31"/>
      <c r="G10" s="31"/>
    </row>
    <row r="11" ht="27.75" customHeight="1" spans="1:7">
      <c r="A11" s="16" t="s">
        <v>393</v>
      </c>
      <c r="B11" s="46">
        <f>封闭资2022nbf01!I11+封闭资2022nbf01!J11+封闭资2022nbf01!K11</f>
        <v>0</v>
      </c>
      <c r="C11" s="31"/>
      <c r="D11" s="31"/>
      <c r="E11" s="31"/>
      <c r="F11" s="31"/>
      <c r="G11" s="31"/>
    </row>
    <row r="12" ht="27.75" customHeight="1" spans="1:7">
      <c r="A12" s="16" t="s">
        <v>394</v>
      </c>
      <c r="B12" s="46">
        <f>封闭资2022nbf01!L11</f>
        <v>0</v>
      </c>
      <c r="C12" s="31"/>
      <c r="D12" s="31"/>
      <c r="E12" s="31"/>
      <c r="F12" s="31"/>
      <c r="G12" s="31"/>
    </row>
    <row r="13" ht="27.75" customHeight="1" spans="1:7">
      <c r="A13" s="36" t="s">
        <v>395</v>
      </c>
      <c r="B13" s="36"/>
      <c r="C13" s="36"/>
      <c r="D13" s="36"/>
      <c r="E13" s="36"/>
      <c r="F13" s="36"/>
      <c r="G13" s="36"/>
    </row>
    <row r="14" ht="27.75" customHeight="1" spans="1:7">
      <c r="A14" s="36" t="s">
        <v>87</v>
      </c>
      <c r="B14" s="36"/>
      <c r="C14" s="36"/>
      <c r="D14" s="36"/>
      <c r="E14" s="36"/>
      <c r="F14" s="36"/>
      <c r="G14" s="36"/>
    </row>
    <row r="15" ht="27.75" customHeight="1" spans="1:7">
      <c r="A15" s="36" t="s">
        <v>148</v>
      </c>
      <c r="B15" s="36"/>
      <c r="C15" s="36"/>
      <c r="D15" s="36"/>
      <c r="E15" s="36"/>
      <c r="F15" s="36"/>
      <c r="G15" s="36"/>
    </row>
    <row r="17" customHeight="1" spans="1:7">
      <c r="A17" s="63"/>
      <c r="B17" s="63"/>
      <c r="C17" s="63"/>
      <c r="D17" s="63"/>
      <c r="E17" s="63"/>
      <c r="F17" s="63"/>
      <c r="G17" s="63"/>
    </row>
    <row r="18" customHeight="1" spans="3:6">
      <c r="C18" s="24"/>
      <c r="F18" s="24"/>
    </row>
    <row r="19" customHeight="1" spans="3:3">
      <c r="C19" s="24"/>
    </row>
    <row r="20" customHeight="1" spans="3:3">
      <c r="C20" s="24"/>
    </row>
    <row r="21" customHeight="1" spans="3:3">
      <c r="C21" s="24"/>
    </row>
    <row r="22" customHeight="1" spans="3:6">
      <c r="C22" s="24"/>
      <c r="F22" s="24"/>
    </row>
    <row r="23" customHeight="1" spans="3:6">
      <c r="C23" s="24"/>
      <c r="F23" s="24"/>
    </row>
    <row r="24" customHeight="1" spans="3:6">
      <c r="C24" s="24"/>
      <c r="F24" s="24"/>
    </row>
    <row r="25" customHeight="1" spans="3:9">
      <c r="C25" s="24"/>
      <c r="F25" s="24"/>
      <c r="I25"/>
    </row>
  </sheetData>
  <sheetProtection sheet="1"/>
  <mergeCells count="15">
    <mergeCell ref="A1:B1"/>
    <mergeCell ref="A2:G2"/>
    <mergeCell ref="B4:C4"/>
    <mergeCell ref="F4:G4"/>
    <mergeCell ref="A13:G13"/>
    <mergeCell ref="A14:G14"/>
    <mergeCell ref="A15:G15"/>
    <mergeCell ref="A17:G17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1.17986111111111" right="1.17986111111111" top="1.17986111111111" bottom="1.17986111111111" header="0.509722222222222" footer="0.509722222222222"/>
  <pageSetup paperSize="9" fitToWidth="0" fitToHeight="0" pageOrder="overThenDown" orientation="landscape"/>
  <headerFooter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showGridLines="0" workbookViewId="0">
      <selection activeCell="I3" sqref="I3"/>
    </sheetView>
  </sheetViews>
  <sheetFormatPr defaultColWidth="8" defaultRowHeight="14.25" customHeight="1" outlineLevelCol="5"/>
  <cols>
    <col min="1" max="1" width="34.5666666666667" style="24" customWidth="1"/>
    <col min="2" max="6" width="18.1416666666667" style="24" customWidth="1"/>
  </cols>
  <sheetData>
    <row r="1" ht="52.5" customHeight="1" spans="1:6">
      <c r="A1" s="1" t="s">
        <v>396</v>
      </c>
      <c r="B1" s="1"/>
      <c r="C1" s="1"/>
      <c r="D1" s="1"/>
      <c r="E1" s="1"/>
      <c r="F1" s="1"/>
    </row>
    <row r="2" ht="15" customHeight="1" spans="1:6">
      <c r="A2" s="53"/>
      <c r="B2" s="53"/>
      <c r="C2" s="53"/>
      <c r="D2" s="53"/>
      <c r="E2" s="53"/>
      <c r="F2" s="27" t="s">
        <v>397</v>
      </c>
    </row>
    <row r="3" ht="15" customHeight="1" spans="1:6">
      <c r="A3" s="28" t="s">
        <v>53</v>
      </c>
      <c r="B3" s="54" t="s">
        <v>54</v>
      </c>
      <c r="C3" s="55"/>
      <c r="D3" s="56" t="s">
        <v>91</v>
      </c>
      <c r="E3" s="64"/>
      <c r="F3" s="42" t="s">
        <v>55</v>
      </c>
    </row>
    <row r="4" ht="22.5" customHeight="1" spans="1:6">
      <c r="A4" s="8" t="s">
        <v>220</v>
      </c>
      <c r="B4" s="29" t="s">
        <v>293</v>
      </c>
      <c r="C4" s="29" t="s">
        <v>94</v>
      </c>
      <c r="D4" s="29"/>
      <c r="E4" s="29" t="s">
        <v>338</v>
      </c>
      <c r="F4" s="29" t="s">
        <v>398</v>
      </c>
    </row>
    <row r="5" ht="22.5" customHeight="1" spans="1:6">
      <c r="A5" s="8"/>
      <c r="B5" s="8"/>
      <c r="C5" s="8" t="s">
        <v>97</v>
      </c>
      <c r="D5" s="8" t="s">
        <v>340</v>
      </c>
      <c r="E5" s="8"/>
      <c r="F5" s="29"/>
    </row>
    <row r="6" ht="22.5" customHeight="1" spans="1:6">
      <c r="A6" s="16" t="s">
        <v>399</v>
      </c>
      <c r="B6" s="46">
        <f>医疗2022nb02!C7</f>
        <v>255537270.71</v>
      </c>
      <c r="C6" s="46">
        <f>医疗2022nb02!E7</f>
        <v>185244459.96</v>
      </c>
      <c r="D6" s="46">
        <f>医疗2022nb02!F7</f>
        <v>70292810.75</v>
      </c>
      <c r="E6" s="46">
        <f>医疗2022nb02!G7</f>
        <v>0</v>
      </c>
      <c r="F6" s="49" t="s">
        <v>400</v>
      </c>
    </row>
    <row r="7" ht="22.5" customHeight="1" spans="1:6">
      <c r="A7" s="16" t="s">
        <v>401</v>
      </c>
      <c r="B7" s="18">
        <f t="shared" ref="B7:B11" si="0">C7+E7+D7</f>
        <v>255537270.71</v>
      </c>
      <c r="C7" s="31">
        <v>185244459.96</v>
      </c>
      <c r="D7" s="31">
        <v>70292810.75</v>
      </c>
      <c r="E7" s="31"/>
      <c r="F7" s="49" t="s">
        <v>400</v>
      </c>
    </row>
    <row r="8" ht="22.5" customHeight="1" spans="1:6">
      <c r="A8" s="16" t="s">
        <v>402</v>
      </c>
      <c r="B8" s="18">
        <f t="shared" si="0"/>
        <v>0</v>
      </c>
      <c r="C8" s="31"/>
      <c r="D8" s="31"/>
      <c r="E8" s="31"/>
      <c r="F8" s="49" t="s">
        <v>400</v>
      </c>
    </row>
    <row r="9" ht="22.5" customHeight="1" spans="1:6">
      <c r="A9" s="16" t="s">
        <v>403</v>
      </c>
      <c r="B9" s="18">
        <f t="shared" si="0"/>
        <v>0</v>
      </c>
      <c r="C9" s="31"/>
      <c r="D9" s="31"/>
      <c r="E9" s="31"/>
      <c r="F9" s="49" t="s">
        <v>400</v>
      </c>
    </row>
    <row r="10" ht="22.5" customHeight="1" spans="1:6">
      <c r="A10" s="16" t="s">
        <v>404</v>
      </c>
      <c r="B10" s="18">
        <f t="shared" si="0"/>
        <v>0</v>
      </c>
      <c r="C10" s="31"/>
      <c r="D10" s="31"/>
      <c r="E10" s="31"/>
      <c r="F10" s="49" t="s">
        <v>400</v>
      </c>
    </row>
    <row r="11" ht="22.5" customHeight="1" spans="1:6">
      <c r="A11" s="16" t="s">
        <v>405</v>
      </c>
      <c r="B11" s="18">
        <f t="shared" si="0"/>
        <v>0</v>
      </c>
      <c r="C11" s="31"/>
      <c r="D11" s="31"/>
      <c r="E11" s="31"/>
      <c r="F11" s="49" t="s">
        <v>400</v>
      </c>
    </row>
    <row r="12" ht="22.5" customHeight="1" spans="1:6">
      <c r="A12" s="16" t="s">
        <v>406</v>
      </c>
      <c r="B12" s="49" t="s">
        <v>112</v>
      </c>
      <c r="C12" s="49" t="s">
        <v>112</v>
      </c>
      <c r="D12" s="49" t="s">
        <v>112</v>
      </c>
      <c r="E12" s="49" t="s">
        <v>112</v>
      </c>
      <c r="F12" s="49" t="s">
        <v>112</v>
      </c>
    </row>
    <row r="13" ht="22.5" customHeight="1" spans="1:6">
      <c r="A13" s="16" t="s">
        <v>407</v>
      </c>
      <c r="B13" s="49" t="s">
        <v>112</v>
      </c>
      <c r="C13" s="49" t="s">
        <v>112</v>
      </c>
      <c r="D13" s="49" t="s">
        <v>112</v>
      </c>
      <c r="E13" s="49" t="s">
        <v>112</v>
      </c>
      <c r="F13" s="31"/>
    </row>
    <row r="14" ht="22.5" customHeight="1" spans="1:6">
      <c r="A14" s="16" t="s">
        <v>408</v>
      </c>
      <c r="B14" s="49" t="s">
        <v>112</v>
      </c>
      <c r="C14" s="49" t="s">
        <v>112</v>
      </c>
      <c r="D14" s="49" t="s">
        <v>112</v>
      </c>
      <c r="E14" s="49" t="s">
        <v>112</v>
      </c>
      <c r="F14" s="31"/>
    </row>
    <row r="15" ht="22.5" customHeight="1" spans="1:6">
      <c r="A15" s="16" t="s">
        <v>409</v>
      </c>
      <c r="B15" s="49" t="s">
        <v>112</v>
      </c>
      <c r="C15" s="49" t="s">
        <v>112</v>
      </c>
      <c r="D15" s="49" t="s">
        <v>112</v>
      </c>
      <c r="E15" s="49" t="s">
        <v>112</v>
      </c>
      <c r="F15" s="31"/>
    </row>
    <row r="16" ht="22.5" customHeight="1" spans="1:6">
      <c r="A16" s="16" t="s">
        <v>410</v>
      </c>
      <c r="B16" s="49" t="s">
        <v>112</v>
      </c>
      <c r="C16" s="49" t="s">
        <v>112</v>
      </c>
      <c r="D16" s="49" t="s">
        <v>112</v>
      </c>
      <c r="E16" s="49" t="s">
        <v>112</v>
      </c>
      <c r="F16" s="49" t="s">
        <v>112</v>
      </c>
    </row>
    <row r="17" ht="22.5" customHeight="1" spans="1:6">
      <c r="A17" s="36" t="s">
        <v>411</v>
      </c>
      <c r="B17" s="27"/>
      <c r="C17" s="27"/>
      <c r="D17" s="27"/>
      <c r="E17" s="27"/>
      <c r="F17" s="27"/>
    </row>
    <row r="18" ht="22.5" customHeight="1" spans="1:6">
      <c r="A18" s="36" t="s">
        <v>412</v>
      </c>
      <c r="B18" s="36"/>
      <c r="C18" s="36"/>
      <c r="D18" s="36"/>
      <c r="E18" s="36"/>
      <c r="F18" s="27"/>
    </row>
    <row r="19" ht="22.5" customHeight="1" spans="1:6">
      <c r="A19" s="36" t="s">
        <v>413</v>
      </c>
      <c r="B19" s="36"/>
      <c r="C19" s="36"/>
      <c r="D19" s="36"/>
      <c r="E19" s="36"/>
      <c r="F19" s="27"/>
    </row>
    <row r="20" ht="22.5" customHeight="1" spans="1:6">
      <c r="A20" s="36" t="s">
        <v>87</v>
      </c>
      <c r="B20" s="36"/>
      <c r="C20" s="36"/>
      <c r="D20" s="36"/>
      <c r="E20" s="36"/>
      <c r="F20" s="27"/>
    </row>
    <row r="21" ht="22.5" customHeight="1" spans="1:6">
      <c r="A21" s="36" t="s">
        <v>148</v>
      </c>
      <c r="B21" s="36"/>
      <c r="C21" s="36"/>
      <c r="D21" s="36"/>
      <c r="E21" s="36"/>
      <c r="F21" s="27"/>
    </row>
    <row r="23" customHeight="1" spans="1:6">
      <c r="A23" s="63"/>
      <c r="B23" s="62"/>
      <c r="C23" s="62"/>
      <c r="D23" s="62"/>
      <c r="E23" s="62"/>
      <c r="F23" s="62"/>
    </row>
    <row r="24" customHeight="1" spans="1:6">
      <c r="A24" s="63"/>
      <c r="B24" s="63"/>
      <c r="C24" s="63"/>
      <c r="D24" s="63"/>
      <c r="E24" s="63"/>
      <c r="F24" s="62"/>
    </row>
    <row r="25" customHeight="1" spans="1:6">
      <c r="A25" s="63"/>
      <c r="B25" s="63"/>
      <c r="C25" s="63"/>
      <c r="D25" s="63"/>
      <c r="E25" s="63"/>
      <c r="F25" s="62"/>
    </row>
  </sheetData>
  <mergeCells count="15">
    <mergeCell ref="A1:F1"/>
    <mergeCell ref="B3:C3"/>
    <mergeCell ref="C4:D4"/>
    <mergeCell ref="A17:F17"/>
    <mergeCell ref="A18:F18"/>
    <mergeCell ref="A19:F19"/>
    <mergeCell ref="A20:F20"/>
    <mergeCell ref="A21:F21"/>
    <mergeCell ref="A23:F23"/>
    <mergeCell ref="A24:F24"/>
    <mergeCell ref="A25:F25"/>
    <mergeCell ref="A4:A5"/>
    <mergeCell ref="B4:B5"/>
    <mergeCell ref="E4:E5"/>
    <mergeCell ref="F4:F5"/>
  </mergeCells>
  <printOptions horizontalCentered="1"/>
  <pageMargins left="1.17986111111111" right="1.17986111111111" top="1.17986111111111" bottom="1.17986111111111" header="0.509722222222222" footer="0.509722222222222"/>
  <pageSetup paperSize="9" scale="95" fitToWidth="0" fitToHeight="0" pageOrder="overThenDown" orientation="landscape"/>
  <headerFooter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showGridLines="0" workbookViewId="0">
      <selection activeCell="A8" sqref="A8:G8"/>
    </sheetView>
  </sheetViews>
  <sheetFormatPr defaultColWidth="8" defaultRowHeight="14.25" customHeight="1" outlineLevelCol="7"/>
  <cols>
    <col min="1" max="1" width="18.2833333333333" style="24" customWidth="1"/>
    <col min="2" max="8" width="17.1416666666667" style="24" customWidth="1"/>
  </cols>
  <sheetData>
    <row r="1" ht="49.5" customHeight="1" spans="1:8">
      <c r="A1" s="1" t="s">
        <v>414</v>
      </c>
      <c r="B1" s="1"/>
      <c r="C1" s="1"/>
      <c r="D1" s="1"/>
      <c r="E1" s="52"/>
      <c r="F1" s="52"/>
      <c r="G1" s="52"/>
      <c r="H1" s="52"/>
    </row>
    <row r="2" ht="15.75" customHeight="1" spans="1:8">
      <c r="A2" s="53"/>
      <c r="B2" s="53"/>
      <c r="C2" s="53"/>
      <c r="D2" s="27"/>
      <c r="E2" s="53"/>
      <c r="F2" s="53"/>
      <c r="G2" s="53"/>
      <c r="H2" s="27" t="s">
        <v>415</v>
      </c>
    </row>
    <row r="3" ht="18.75" customHeight="1" spans="1:8">
      <c r="A3" s="28" t="s">
        <v>53</v>
      </c>
      <c r="B3" s="54" t="s">
        <v>54</v>
      </c>
      <c r="C3" s="55"/>
      <c r="D3" s="42"/>
      <c r="E3" s="56" t="s">
        <v>91</v>
      </c>
      <c r="F3" s="55"/>
      <c r="G3" s="55"/>
      <c r="H3" s="42" t="s">
        <v>55</v>
      </c>
    </row>
    <row r="4" ht="27" customHeight="1" spans="1:8">
      <c r="A4" s="8" t="s">
        <v>416</v>
      </c>
      <c r="B4" s="8"/>
      <c r="C4" s="8"/>
      <c r="D4" s="8"/>
      <c r="E4" s="8"/>
      <c r="F4" s="8"/>
      <c r="G4" s="8"/>
      <c r="H4" s="8" t="s">
        <v>417</v>
      </c>
    </row>
    <row r="5" ht="27" customHeight="1" spans="1:8">
      <c r="A5" s="8" t="s">
        <v>293</v>
      </c>
      <c r="B5" s="8" t="s">
        <v>418</v>
      </c>
      <c r="C5" s="8"/>
      <c r="D5" s="8"/>
      <c r="E5" s="8" t="s">
        <v>419</v>
      </c>
      <c r="F5" s="8"/>
      <c r="G5" s="8"/>
      <c r="H5" s="8"/>
    </row>
    <row r="6" ht="30" customHeight="1" spans="1:8">
      <c r="A6" s="8"/>
      <c r="B6" s="8" t="s">
        <v>96</v>
      </c>
      <c r="C6" s="8" t="s">
        <v>420</v>
      </c>
      <c r="D6" s="8" t="s">
        <v>421</v>
      </c>
      <c r="E6" s="8" t="s">
        <v>96</v>
      </c>
      <c r="F6" s="8" t="s">
        <v>420</v>
      </c>
      <c r="G6" s="8" t="s">
        <v>421</v>
      </c>
      <c r="H6" s="8"/>
    </row>
    <row r="7" ht="26.25" customHeight="1" spans="1: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</row>
    <row r="8" ht="23.25" customHeight="1" spans="1:8">
      <c r="A8" s="18">
        <f>B8+E8</f>
        <v>409554918.7</v>
      </c>
      <c r="B8" s="46">
        <f>医疗2022nb02!C7+封闭收支2022nbf02!C7</f>
        <v>255537270.71</v>
      </c>
      <c r="C8" s="18">
        <f>B8-D8</f>
        <v>0</v>
      </c>
      <c r="D8" s="31">
        <v>255537270.71</v>
      </c>
      <c r="E8" s="46">
        <f>居民收支2022nb08!D7</f>
        <v>154017647.99</v>
      </c>
      <c r="F8" s="18">
        <f>E8-G8</f>
        <v>0</v>
      </c>
      <c r="G8" s="31">
        <v>154017647.99</v>
      </c>
      <c r="H8" s="57"/>
    </row>
    <row r="9" ht="15" customHeight="1" spans="1:8">
      <c r="A9" s="58" t="s">
        <v>422</v>
      </c>
      <c r="B9" s="59"/>
      <c r="C9" s="59"/>
      <c r="D9" s="59"/>
      <c r="E9" s="59"/>
      <c r="F9" s="59"/>
      <c r="G9" s="59"/>
      <c r="H9" s="59"/>
    </row>
    <row r="10" ht="15" customHeight="1" spans="1:8">
      <c r="A10" s="36" t="s">
        <v>423</v>
      </c>
      <c r="B10" s="36"/>
      <c r="C10" s="27"/>
      <c r="D10" s="27"/>
      <c r="E10" s="27"/>
      <c r="F10" s="27"/>
      <c r="G10" s="27"/>
      <c r="H10" s="27"/>
    </row>
    <row r="11" ht="15" customHeight="1" spans="1:8">
      <c r="A11" s="36" t="s">
        <v>424</v>
      </c>
      <c r="B11" s="36"/>
      <c r="C11" s="27"/>
      <c r="D11" s="27"/>
      <c r="E11" s="27"/>
      <c r="F11" s="27"/>
      <c r="G11" s="27"/>
      <c r="H11" s="27"/>
    </row>
    <row r="12" ht="15" customHeight="1" spans="1:8">
      <c r="A12" s="36" t="s">
        <v>425</v>
      </c>
      <c r="B12" s="36"/>
      <c r="C12" s="27"/>
      <c r="D12" s="27"/>
      <c r="E12" s="27"/>
      <c r="F12" s="27"/>
      <c r="G12" s="27"/>
      <c r="H12" s="27"/>
    </row>
    <row r="13" ht="15" customHeight="1" spans="1:8">
      <c r="A13" s="60" t="s">
        <v>426</v>
      </c>
      <c r="B13" s="60"/>
      <c r="C13" s="27"/>
      <c r="D13" s="27"/>
      <c r="E13" s="27"/>
      <c r="F13" s="27"/>
      <c r="G13" s="27"/>
      <c r="H13" s="27"/>
    </row>
    <row r="14" ht="15" customHeight="1" spans="1:8">
      <c r="A14" s="36" t="s">
        <v>427</v>
      </c>
      <c r="B14" s="36"/>
      <c r="C14" s="27"/>
      <c r="D14" s="27"/>
      <c r="E14" s="27"/>
      <c r="F14" s="27"/>
      <c r="G14" s="27"/>
      <c r="H14" s="27"/>
    </row>
    <row r="15" ht="15" customHeight="1" spans="1:8">
      <c r="A15" s="36" t="s">
        <v>428</v>
      </c>
      <c r="B15" s="36"/>
      <c r="C15" s="27"/>
      <c r="D15" s="27"/>
      <c r="E15" s="27"/>
      <c r="F15" s="27"/>
      <c r="G15" s="27"/>
      <c r="H15" s="27"/>
    </row>
    <row r="16" ht="15" customHeight="1" spans="1:8">
      <c r="A16" s="36" t="s">
        <v>429</v>
      </c>
      <c r="B16" s="36"/>
      <c r="C16" s="36"/>
      <c r="D16" s="36"/>
      <c r="E16" s="36"/>
      <c r="F16" s="36"/>
      <c r="G16" s="36"/>
      <c r="H16" s="36"/>
    </row>
    <row r="17" ht="15" customHeight="1" spans="1:8">
      <c r="A17" s="36" t="s">
        <v>430</v>
      </c>
      <c r="B17" s="36"/>
      <c r="C17" s="36"/>
      <c r="D17" s="36"/>
      <c r="E17" s="36"/>
      <c r="F17" s="36"/>
      <c r="G17" s="36"/>
      <c r="H17" s="34"/>
    </row>
    <row r="18" ht="15" customHeight="1" spans="1:8">
      <c r="A18" s="36" t="s">
        <v>87</v>
      </c>
      <c r="B18" s="36"/>
      <c r="C18" s="27"/>
      <c r="D18" s="27"/>
      <c r="E18" s="27"/>
      <c r="F18" s="27"/>
      <c r="G18" s="27"/>
      <c r="H18" s="27"/>
    </row>
    <row r="19" ht="15" customHeight="1" spans="1:8">
      <c r="A19" s="36" t="s">
        <v>148</v>
      </c>
      <c r="B19" s="36"/>
      <c r="C19" s="27"/>
      <c r="D19" s="27"/>
      <c r="E19" s="27"/>
      <c r="F19" s="27"/>
      <c r="G19" s="27"/>
      <c r="H19" s="27"/>
    </row>
    <row r="21" customHeight="1" spans="1:8">
      <c r="A21" s="61"/>
      <c r="B21" s="61"/>
      <c r="C21" s="62"/>
      <c r="D21" s="62"/>
      <c r="E21" s="62"/>
      <c r="F21" s="62"/>
      <c r="G21" s="62"/>
      <c r="H21" s="62"/>
    </row>
    <row r="22" customHeight="1" spans="1:8">
      <c r="A22" s="63"/>
      <c r="B22" s="63"/>
      <c r="C22" s="62"/>
      <c r="D22" s="62"/>
      <c r="E22" s="62"/>
      <c r="F22" s="62"/>
      <c r="G22" s="62"/>
      <c r="H22" s="62"/>
    </row>
    <row r="23" customHeight="1" spans="1:8">
      <c r="A23" s="63"/>
      <c r="B23" s="63"/>
      <c r="C23" s="62"/>
      <c r="D23" s="62"/>
      <c r="E23" s="62"/>
      <c r="F23" s="62"/>
      <c r="G23" s="62"/>
      <c r="H23" s="62"/>
    </row>
    <row r="24" customHeight="1" spans="1:8">
      <c r="A24" s="63"/>
      <c r="B24" s="63"/>
      <c r="C24" s="63"/>
      <c r="D24" s="63"/>
      <c r="E24" s="63"/>
      <c r="F24" s="63"/>
      <c r="G24" s="63"/>
      <c r="H24" s="63"/>
    </row>
    <row r="25" customHeight="1" spans="1:7">
      <c r="A25" s="63"/>
      <c r="B25" s="63"/>
      <c r="C25" s="63"/>
      <c r="D25" s="63"/>
      <c r="E25" s="63"/>
      <c r="F25" s="63"/>
      <c r="G25" s="63"/>
    </row>
  </sheetData>
  <sheetProtection sheet="1"/>
  <mergeCells count="23">
    <mergeCell ref="A1:H1"/>
    <mergeCell ref="B3:C3"/>
    <mergeCell ref="A4:G4"/>
    <mergeCell ref="B5:D5"/>
    <mergeCell ref="E5:G5"/>
    <mergeCell ref="A9:E9"/>
    <mergeCell ref="A10:E10"/>
    <mergeCell ref="A11:E11"/>
    <mergeCell ref="A12:E12"/>
    <mergeCell ref="A13:H13"/>
    <mergeCell ref="A14:H14"/>
    <mergeCell ref="A15:E15"/>
    <mergeCell ref="A16:E16"/>
    <mergeCell ref="A17:H17"/>
    <mergeCell ref="A18:E18"/>
    <mergeCell ref="A19:H19"/>
    <mergeCell ref="A21:H21"/>
    <mergeCell ref="A22:H22"/>
    <mergeCell ref="A23:E23"/>
    <mergeCell ref="A24:E24"/>
    <mergeCell ref="A25:H25"/>
    <mergeCell ref="A5:A6"/>
    <mergeCell ref="H4:H6"/>
  </mergeCells>
  <printOptions horizontalCentered="1"/>
  <pageMargins left="1.17986111111111" right="1.17986111111111" top="1.17986111111111" bottom="1.17986111111111" header="0.509722222222222" footer="0.509722222222222"/>
  <pageSetup paperSize="9" fitToWidth="0" fitToHeight="0" pageOrder="overThenDown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zoomScale="130" zoomScaleNormal="130" workbookViewId="0">
      <selection activeCell="H2" sqref="H2"/>
    </sheetView>
  </sheetViews>
  <sheetFormatPr defaultColWidth="8" defaultRowHeight="14.25" customHeight="1"/>
  <cols>
    <col min="1" max="1" width="15.7083333333333" style="24" customWidth="1"/>
    <col min="2" max="3" width="11.425" style="24" customWidth="1"/>
    <col min="4" max="4" width="42.2833333333333" style="24" customWidth="1"/>
    <col min="5" max="5" width="4.425" style="24" customWidth="1"/>
    <col min="6" max="6" width="3.70833333333333" style="24" customWidth="1"/>
    <col min="7" max="7" width="2.14166666666667" style="24" customWidth="1"/>
    <col min="8" max="8" width="23.8583333333333" style="24" customWidth="1"/>
    <col min="9" max="9" width="10.2833333333333" style="24" customWidth="1"/>
  </cols>
  <sheetData>
    <row r="1" ht="42.75" customHeight="1" spans="1:9">
      <c r="A1" s="117" t="s">
        <v>8</v>
      </c>
      <c r="B1" s="117"/>
      <c r="C1" s="117"/>
      <c r="D1" s="117"/>
      <c r="E1" s="117"/>
      <c r="F1" s="117"/>
      <c r="G1" s="117"/>
      <c r="H1" s="117"/>
      <c r="I1" s="119"/>
    </row>
    <row r="2" ht="12.75" customHeight="1" spans="1:9">
      <c r="A2" s="36" t="s">
        <v>9</v>
      </c>
      <c r="B2" s="36"/>
      <c r="C2" s="36"/>
      <c r="D2" s="36"/>
      <c r="E2" s="36"/>
      <c r="F2" s="36"/>
      <c r="G2" s="36"/>
      <c r="H2" s="36" t="s">
        <v>10</v>
      </c>
      <c r="I2" s="63"/>
    </row>
    <row r="3" ht="12.75" customHeight="1" spans="1:9">
      <c r="A3" s="36" t="s">
        <v>11</v>
      </c>
      <c r="B3" s="36"/>
      <c r="C3" s="36"/>
      <c r="D3" s="36"/>
      <c r="E3" s="36"/>
      <c r="F3" s="36"/>
      <c r="G3" s="36"/>
      <c r="H3" s="36" t="s">
        <v>12</v>
      </c>
      <c r="I3" s="63"/>
    </row>
    <row r="4" ht="12.75" customHeight="1" spans="1:9">
      <c r="A4" s="36" t="s">
        <v>13</v>
      </c>
      <c r="B4" s="36"/>
      <c r="C4" s="36"/>
      <c r="D4" s="36"/>
      <c r="E4" s="36"/>
      <c r="F4" s="36"/>
      <c r="G4" s="36"/>
      <c r="H4" s="36" t="s">
        <v>14</v>
      </c>
      <c r="I4" s="63"/>
    </row>
    <row r="5" ht="12.75" customHeight="1" spans="1:9">
      <c r="A5" s="36" t="s">
        <v>15</v>
      </c>
      <c r="B5" s="36"/>
      <c r="C5" s="36"/>
      <c r="D5" s="36"/>
      <c r="E5" s="36"/>
      <c r="F5" s="36"/>
      <c r="G5" s="36"/>
      <c r="H5" s="36" t="s">
        <v>16</v>
      </c>
      <c r="I5" s="63"/>
    </row>
    <row r="6" ht="12.75" customHeight="1" spans="1:9">
      <c r="A6" s="36" t="s">
        <v>17</v>
      </c>
      <c r="B6" s="36"/>
      <c r="C6" s="36"/>
      <c r="D6" s="36"/>
      <c r="E6" s="36"/>
      <c r="F6" s="36"/>
      <c r="G6" s="36"/>
      <c r="H6" s="36" t="s">
        <v>18</v>
      </c>
      <c r="I6" s="63"/>
    </row>
    <row r="7" ht="12.75" customHeight="1" spans="1:9">
      <c r="A7" s="36" t="s">
        <v>19</v>
      </c>
      <c r="B7" s="36"/>
      <c r="C7" s="36"/>
      <c r="D7" s="36"/>
      <c r="E7" s="36"/>
      <c r="F7" s="36"/>
      <c r="G7" s="36"/>
      <c r="H7" s="36" t="s">
        <v>20</v>
      </c>
      <c r="I7" s="63"/>
    </row>
    <row r="8" ht="12.75" customHeight="1" spans="1:9">
      <c r="A8" s="36" t="s">
        <v>21</v>
      </c>
      <c r="B8" s="36"/>
      <c r="C8" s="36"/>
      <c r="D8" s="36"/>
      <c r="E8" s="36"/>
      <c r="F8" s="36"/>
      <c r="G8" s="36"/>
      <c r="H8" s="36" t="s">
        <v>22</v>
      </c>
      <c r="I8" s="63"/>
    </row>
    <row r="9" ht="12.75" customHeight="1" spans="1:9">
      <c r="A9" s="36" t="s">
        <v>23</v>
      </c>
      <c r="B9" s="36"/>
      <c r="C9" s="36"/>
      <c r="D9" s="36"/>
      <c r="E9" s="36"/>
      <c r="F9" s="36"/>
      <c r="G9" s="36"/>
      <c r="H9" s="36" t="s">
        <v>24</v>
      </c>
      <c r="I9" s="63"/>
    </row>
    <row r="10" ht="12.75" customHeight="1" spans="1:9">
      <c r="A10" s="36" t="s">
        <v>25</v>
      </c>
      <c r="B10" s="36"/>
      <c r="C10" s="36"/>
      <c r="D10" s="36"/>
      <c r="E10" s="36"/>
      <c r="F10" s="36"/>
      <c r="G10" s="36"/>
      <c r="H10" s="36" t="s">
        <v>26</v>
      </c>
      <c r="I10" s="63"/>
    </row>
    <row r="11" ht="12.75" customHeight="1" spans="1:9">
      <c r="A11" s="36" t="s">
        <v>27</v>
      </c>
      <c r="B11" s="36"/>
      <c r="C11" s="36"/>
      <c r="D11" s="36"/>
      <c r="E11" s="36"/>
      <c r="F11" s="36"/>
      <c r="G11" s="36"/>
      <c r="H11" s="36" t="s">
        <v>28</v>
      </c>
      <c r="I11" s="63"/>
    </row>
    <row r="12" ht="12.75" customHeight="1" spans="1:9">
      <c r="A12" s="36" t="s">
        <v>29</v>
      </c>
      <c r="B12" s="36"/>
      <c r="C12" s="36"/>
      <c r="D12" s="36"/>
      <c r="E12" s="36"/>
      <c r="F12" s="36"/>
      <c r="G12" s="36"/>
      <c r="H12" s="36" t="s">
        <v>30</v>
      </c>
      <c r="I12" s="63"/>
    </row>
    <row r="13" ht="12.75" customHeight="1" spans="1:9">
      <c r="A13" s="36" t="s">
        <v>31</v>
      </c>
      <c r="B13" s="36"/>
      <c r="C13" s="36"/>
      <c r="D13" s="36"/>
      <c r="E13" s="36"/>
      <c r="F13" s="36"/>
      <c r="G13" s="36"/>
      <c r="H13" s="36" t="s">
        <v>32</v>
      </c>
      <c r="I13" s="63"/>
    </row>
    <row r="14" ht="12.75" customHeight="1" spans="1:9">
      <c r="A14" s="36" t="s">
        <v>33</v>
      </c>
      <c r="B14" s="36"/>
      <c r="C14" s="36"/>
      <c r="D14" s="36"/>
      <c r="E14" s="36"/>
      <c r="F14" s="36"/>
      <c r="G14" s="36"/>
      <c r="H14" s="36" t="s">
        <v>34</v>
      </c>
      <c r="I14" s="63"/>
    </row>
    <row r="15" ht="12.75" customHeight="1" spans="1:9">
      <c r="A15" s="36" t="s">
        <v>35</v>
      </c>
      <c r="B15" s="36"/>
      <c r="C15" s="36"/>
      <c r="D15" s="36"/>
      <c r="E15" s="36"/>
      <c r="F15" s="36"/>
      <c r="G15" s="36"/>
      <c r="H15" s="36" t="s">
        <v>36</v>
      </c>
      <c r="I15" s="63"/>
    </row>
    <row r="16" ht="12.75" customHeight="1" spans="1:9">
      <c r="A16" s="36" t="s">
        <v>37</v>
      </c>
      <c r="B16" s="36"/>
      <c r="C16" s="36"/>
      <c r="D16" s="36"/>
      <c r="E16" s="36"/>
      <c r="F16" s="36"/>
      <c r="G16" s="36"/>
      <c r="H16" s="36" t="s">
        <v>38</v>
      </c>
      <c r="I16" s="63"/>
    </row>
    <row r="17" ht="12.75" customHeight="1" spans="1:9">
      <c r="A17" s="36" t="s">
        <v>39</v>
      </c>
      <c r="B17" s="36"/>
      <c r="C17" s="36"/>
      <c r="D17" s="36"/>
      <c r="E17" s="36"/>
      <c r="F17" s="36"/>
      <c r="G17" s="36"/>
      <c r="H17" s="36" t="s">
        <v>40</v>
      </c>
      <c r="I17" s="63"/>
    </row>
    <row r="18" ht="12.75" customHeight="1" spans="1:8">
      <c r="A18" s="36" t="s">
        <v>41</v>
      </c>
      <c r="B18" s="118"/>
      <c r="C18" s="118"/>
      <c r="D18" s="118"/>
      <c r="E18" s="118"/>
      <c r="F18" s="118"/>
      <c r="G18" s="118"/>
      <c r="H18" s="36" t="s">
        <v>42</v>
      </c>
    </row>
    <row r="19" ht="12.75" customHeight="1" spans="1:8">
      <c r="A19" s="36" t="s">
        <v>43</v>
      </c>
      <c r="B19" s="118"/>
      <c r="C19" s="118"/>
      <c r="D19" s="118"/>
      <c r="E19" s="118"/>
      <c r="F19" s="118"/>
      <c r="G19" s="118"/>
      <c r="H19" s="36" t="s">
        <v>44</v>
      </c>
    </row>
    <row r="20" ht="12.75" customHeight="1" spans="1:9">
      <c r="A20" s="36" t="s">
        <v>45</v>
      </c>
      <c r="B20" s="36"/>
      <c r="C20" s="36"/>
      <c r="D20" s="36"/>
      <c r="E20" s="36"/>
      <c r="F20" s="36"/>
      <c r="G20" s="36"/>
      <c r="H20" s="36" t="s">
        <v>46</v>
      </c>
      <c r="I20" s="63"/>
    </row>
    <row r="21" customHeight="1" spans="1:8">
      <c r="A21" s="89" t="s">
        <v>47</v>
      </c>
      <c r="B21" s="89"/>
      <c r="C21" s="89"/>
      <c r="D21" s="89"/>
      <c r="E21" s="89"/>
      <c r="F21" s="89"/>
      <c r="G21" s="89"/>
      <c r="H21" s="89" t="s">
        <v>48</v>
      </c>
    </row>
    <row r="22" customHeight="1" spans="1:8">
      <c r="A22" s="89" t="s">
        <v>49</v>
      </c>
      <c r="B22" s="89"/>
      <c r="C22" s="89"/>
      <c r="D22" s="89"/>
      <c r="E22" s="89"/>
      <c r="F22" s="89"/>
      <c r="G22" s="89"/>
      <c r="H22" s="89" t="s">
        <v>50</v>
      </c>
    </row>
  </sheetData>
  <sheetProtection sheet="1"/>
  <mergeCells count="1">
    <mergeCell ref="A1:H1"/>
  </mergeCells>
  <printOptions horizontalCentered="1"/>
  <pageMargins left="1.17986111111111" right="1.17986111111111" top="1.17986111111111" bottom="1.17986111111111" header="0.509722222222222" footer="0.509722222222222"/>
  <pageSetup paperSize="9" scale="50" fitToWidth="0" fitToHeight="0" pageOrder="overThenDown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zoomScale="130" zoomScaleNormal="130" workbookViewId="0">
      <selection activeCell="B7" sqref="B7:D13 B14:C16 D15:D16"/>
    </sheetView>
  </sheetViews>
  <sheetFormatPr defaultColWidth="8" defaultRowHeight="14.25" customHeight="1" outlineLevelCol="6"/>
  <cols>
    <col min="1" max="1" width="39.1416666666667" style="24" customWidth="1"/>
    <col min="2" max="2" width="23.5666666666667" style="24" customWidth="1"/>
    <col min="3" max="3" width="21" style="24" customWidth="1"/>
    <col min="4" max="4" width="23" style="24" customWidth="1"/>
    <col min="5" max="5" width="26.7083333333333" style="24" customWidth="1"/>
  </cols>
  <sheetData>
    <row r="1" ht="49.5" customHeight="1" spans="1:5">
      <c r="A1" s="1" t="s">
        <v>431</v>
      </c>
      <c r="B1" s="1"/>
      <c r="C1" s="1"/>
      <c r="D1" s="1"/>
      <c r="E1" s="1"/>
    </row>
    <row r="2" hidden="1" customHeight="1" spans="1:5">
      <c r="A2" s="37"/>
      <c r="B2" s="37"/>
      <c r="C2" s="37"/>
      <c r="D2" s="38"/>
      <c r="E2" s="39"/>
    </row>
    <row r="3" ht="21" customHeight="1" spans="1:5">
      <c r="A3" s="40"/>
      <c r="B3" s="40"/>
      <c r="C3" s="40"/>
      <c r="D3" s="40"/>
      <c r="E3" s="27" t="s">
        <v>432</v>
      </c>
    </row>
    <row r="4" ht="19.5" customHeight="1" spans="1:5">
      <c r="A4" s="28" t="s">
        <v>53</v>
      </c>
      <c r="B4" s="28" t="s">
        <v>54</v>
      </c>
      <c r="C4" s="41"/>
      <c r="D4" s="28" t="s">
        <v>91</v>
      </c>
      <c r="E4" s="42" t="s">
        <v>55</v>
      </c>
    </row>
    <row r="5" ht="24.75" customHeight="1" spans="1:5">
      <c r="A5" s="43" t="s">
        <v>92</v>
      </c>
      <c r="B5" s="43" t="s">
        <v>293</v>
      </c>
      <c r="C5" s="43" t="s">
        <v>433</v>
      </c>
      <c r="D5" s="43" t="s">
        <v>434</v>
      </c>
      <c r="E5" s="43" t="s">
        <v>417</v>
      </c>
    </row>
    <row r="6" ht="30.75" customHeight="1" spans="1:5">
      <c r="A6" s="44"/>
      <c r="B6" s="45"/>
      <c r="C6" s="45"/>
      <c r="D6" s="45"/>
      <c r="E6" s="45"/>
    </row>
    <row r="7" ht="19.5" customHeight="1" spans="1:5">
      <c r="A7" s="9" t="s">
        <v>435</v>
      </c>
      <c r="B7" s="18">
        <f t="shared" ref="B7:B13" si="0">C7+D7</f>
        <v>3510343.71</v>
      </c>
      <c r="C7" s="46">
        <f>医疗2022nb02!C16</f>
        <v>236317.31</v>
      </c>
      <c r="D7" s="46">
        <f>居民收支2022nb08!D23</f>
        <v>3274026.4</v>
      </c>
      <c r="E7" s="47"/>
    </row>
    <row r="8" ht="19.5" customHeight="1" spans="1:7">
      <c r="A8" s="9" t="s">
        <v>436</v>
      </c>
      <c r="B8" s="18">
        <f t="shared" si="0"/>
        <v>0</v>
      </c>
      <c r="C8" s="31"/>
      <c r="D8" s="31"/>
      <c r="E8" s="47"/>
      <c r="F8"/>
      <c r="G8"/>
    </row>
    <row r="9" ht="19.5" customHeight="1" spans="1:5">
      <c r="A9" s="9" t="s">
        <v>437</v>
      </c>
      <c r="B9" s="18">
        <f t="shared" si="0"/>
        <v>0</v>
      </c>
      <c r="C9" s="31"/>
      <c r="D9" s="31"/>
      <c r="E9" s="47"/>
    </row>
    <row r="10" ht="19.5" customHeight="1" spans="1:5">
      <c r="A10" s="9" t="s">
        <v>438</v>
      </c>
      <c r="B10" s="18">
        <f t="shared" si="0"/>
        <v>0</v>
      </c>
      <c r="C10" s="31"/>
      <c r="D10" s="31"/>
      <c r="E10" s="47"/>
    </row>
    <row r="11" ht="19.5" customHeight="1" spans="1:5">
      <c r="A11" s="9" t="s">
        <v>439</v>
      </c>
      <c r="B11" s="18">
        <f t="shared" si="0"/>
        <v>3510343.71</v>
      </c>
      <c r="C11" s="31">
        <v>236317.31</v>
      </c>
      <c r="D11" s="31">
        <v>3274026.4</v>
      </c>
      <c r="E11" s="48" t="s">
        <v>440</v>
      </c>
    </row>
    <row r="12" ht="19.5" customHeight="1" spans="1:5">
      <c r="A12" s="9" t="s">
        <v>127</v>
      </c>
      <c r="B12" s="18">
        <f t="shared" si="0"/>
        <v>5827976.15</v>
      </c>
      <c r="C12" s="46">
        <f>医疗2022nb02!J22</f>
        <v>5827976.15</v>
      </c>
      <c r="D12" s="46">
        <f>居民收支2022nb08!H18</f>
        <v>0</v>
      </c>
      <c r="E12" s="47"/>
    </row>
    <row r="13" ht="19.5" customHeight="1" spans="1:5">
      <c r="A13" s="9" t="s">
        <v>441</v>
      </c>
      <c r="B13" s="18">
        <f t="shared" si="0"/>
        <v>0</v>
      </c>
      <c r="C13" s="31"/>
      <c r="D13" s="31"/>
      <c r="E13" s="47"/>
    </row>
    <row r="14" ht="19.5" customHeight="1" spans="1:5">
      <c r="A14" s="9" t="s">
        <v>442</v>
      </c>
      <c r="B14" s="18">
        <f>C14</f>
        <v>0</v>
      </c>
      <c r="C14" s="31"/>
      <c r="D14" s="49" t="s">
        <v>443</v>
      </c>
      <c r="E14" s="50" t="s">
        <v>443</v>
      </c>
    </row>
    <row r="15" ht="19.5" customHeight="1" spans="1:5">
      <c r="A15" s="9" t="s">
        <v>444</v>
      </c>
      <c r="B15" s="18">
        <f t="shared" ref="B15:B16" si="1">C15+D15</f>
        <v>5827976.15</v>
      </c>
      <c r="C15" s="31">
        <v>5827976.15</v>
      </c>
      <c r="D15" s="31"/>
      <c r="E15" s="47"/>
    </row>
    <row r="16" ht="19.5" customHeight="1" spans="1:5">
      <c r="A16" s="9" t="s">
        <v>439</v>
      </c>
      <c r="B16" s="18">
        <f t="shared" si="1"/>
        <v>0</v>
      </c>
      <c r="C16" s="31"/>
      <c r="D16" s="31"/>
      <c r="E16" s="47"/>
    </row>
    <row r="17" ht="19.5" customHeight="1" spans="1:5">
      <c r="A17" s="34"/>
      <c r="B17" s="34"/>
      <c r="C17" s="34"/>
      <c r="D17" s="34"/>
      <c r="E17" s="34"/>
    </row>
    <row r="18" ht="19.5" customHeight="1" spans="1:5">
      <c r="A18" s="36" t="s">
        <v>87</v>
      </c>
      <c r="B18" s="51"/>
      <c r="C18" s="51"/>
      <c r="D18" s="51"/>
      <c r="E18" s="51"/>
    </row>
    <row r="19" ht="19.5" customHeight="1" spans="1:5">
      <c r="A19" s="51" t="s">
        <v>445</v>
      </c>
      <c r="B19" s="51"/>
      <c r="C19" s="51"/>
      <c r="D19" s="51"/>
      <c r="E19" s="51"/>
    </row>
  </sheetData>
  <sheetProtection sheet="1"/>
  <mergeCells count="9">
    <mergeCell ref="A1:E1"/>
    <mergeCell ref="B4:C4"/>
    <mergeCell ref="A18:D18"/>
    <mergeCell ref="A19:D19"/>
    <mergeCell ref="A5:A6"/>
    <mergeCell ref="B5:B6"/>
    <mergeCell ref="C5:C6"/>
    <mergeCell ref="D5:D6"/>
    <mergeCell ref="E5:E6"/>
  </mergeCells>
  <printOptions horizontalCentered="1"/>
  <pageMargins left="1.17986111111111" right="1.17986111111111" top="1.17986111111111" bottom="1.17986111111111" header="0.509722222222222" footer="0.509722222222222"/>
  <pageSetup paperSize="9" fitToWidth="0" fitToHeight="0" pageOrder="overThenDown" orientation="landscape"/>
  <headerFooter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zoomScale="110" zoomScaleNormal="110" workbookViewId="0">
      <selection activeCell="E1" sqref="E1"/>
    </sheetView>
  </sheetViews>
  <sheetFormatPr defaultColWidth="8" defaultRowHeight="14.25" customHeight="1" outlineLevelCol="2"/>
  <cols>
    <col min="1" max="1" width="12.5666666666667" style="24" customWidth="1"/>
    <col min="2" max="2" width="40.5666666666667" style="24" customWidth="1"/>
    <col min="3" max="3" width="32.425" style="22" customWidth="1"/>
    <col min="4" max="6" width="8" style="22" customWidth="1"/>
  </cols>
  <sheetData>
    <row r="1" s="22" customFormat="1" ht="44.25" customHeight="1" spans="1:3">
      <c r="A1" s="1" t="s">
        <v>446</v>
      </c>
      <c r="B1" s="1"/>
      <c r="C1" s="25"/>
    </row>
    <row r="2" s="22" customFormat="1" ht="18.75" customHeight="1" spans="1:3">
      <c r="A2" s="26"/>
      <c r="B2" s="27" t="s">
        <v>91</v>
      </c>
      <c r="C2" s="27" t="s">
        <v>447</v>
      </c>
    </row>
    <row r="3" s="22" customFormat="1" ht="18.75" customHeight="1" spans="1:3">
      <c r="A3" s="28" t="s">
        <v>53</v>
      </c>
      <c r="B3" s="27" t="s">
        <v>54</v>
      </c>
      <c r="C3" s="27" t="s">
        <v>55</v>
      </c>
    </row>
    <row r="4" s="22" customFormat="1" ht="41.25" customHeight="1" spans="1:3">
      <c r="A4" s="8" t="s">
        <v>220</v>
      </c>
      <c r="B4" s="29" t="s">
        <v>448</v>
      </c>
      <c r="C4" s="29" t="s">
        <v>448</v>
      </c>
    </row>
    <row r="5" s="22" customFormat="1" ht="22.5" customHeight="1" spans="1:3">
      <c r="A5" s="16" t="s">
        <v>449</v>
      </c>
      <c r="B5" s="30"/>
      <c r="C5" s="31">
        <v>998168.22</v>
      </c>
    </row>
    <row r="6" s="22" customFormat="1" ht="22.5" customHeight="1" spans="1:3">
      <c r="A6" s="16" t="s">
        <v>450</v>
      </c>
      <c r="B6" s="32">
        <f>B7+B8+B9+B10</f>
        <v>0</v>
      </c>
      <c r="C6" s="18">
        <f>C7+C8+C9+C10+C12+C13</f>
        <v>15511851.55</v>
      </c>
    </row>
    <row r="7" s="22" customFormat="1" ht="22.5" customHeight="1" spans="1:3">
      <c r="A7" s="16" t="s">
        <v>451</v>
      </c>
      <c r="B7" s="30"/>
      <c r="C7" s="31">
        <v>14306500</v>
      </c>
    </row>
    <row r="8" s="22" customFormat="1" ht="22.5" customHeight="1" spans="1:3">
      <c r="A8" s="16" t="s">
        <v>452</v>
      </c>
      <c r="B8" s="30"/>
      <c r="C8" s="31">
        <v>1190000</v>
      </c>
    </row>
    <row r="9" s="22" customFormat="1" ht="22.5" customHeight="1" spans="1:3">
      <c r="A9" s="16" t="s">
        <v>453</v>
      </c>
      <c r="B9" s="30"/>
      <c r="C9" s="31">
        <v>15351.55</v>
      </c>
    </row>
    <row r="10" s="22" customFormat="1" ht="22.5" customHeight="1" spans="1:3">
      <c r="A10" s="16" t="s">
        <v>454</v>
      </c>
      <c r="B10" s="30"/>
      <c r="C10" s="31"/>
    </row>
    <row r="11" s="23" customFormat="1" ht="22.5" customHeight="1" spans="1:3">
      <c r="A11" s="16" t="s">
        <v>455</v>
      </c>
      <c r="B11" s="30"/>
      <c r="C11" s="18">
        <f>C7+C8+C9+C10</f>
        <v>15511851.55</v>
      </c>
    </row>
    <row r="12" s="23" customFormat="1" ht="22.5" customHeight="1" spans="1:3">
      <c r="A12" s="16" t="s">
        <v>252</v>
      </c>
      <c r="B12" s="30"/>
      <c r="C12" s="31"/>
    </row>
    <row r="13" s="23" customFormat="1" ht="22.5" customHeight="1" spans="1:3">
      <c r="A13" s="16" t="s">
        <v>263</v>
      </c>
      <c r="B13" s="30"/>
      <c r="C13" s="31"/>
    </row>
    <row r="14" s="22" customFormat="1" ht="22.5" customHeight="1" spans="1:3">
      <c r="A14" s="16" t="s">
        <v>456</v>
      </c>
      <c r="B14" s="32">
        <f>B15+B16+B17</f>
        <v>0</v>
      </c>
      <c r="C14" s="18">
        <f>C15+C16+C17+C19+C20</f>
        <v>15991025.08</v>
      </c>
    </row>
    <row r="15" s="22" customFormat="1" ht="22.5" customHeight="1" spans="1:3">
      <c r="A15" s="16" t="s">
        <v>457</v>
      </c>
      <c r="B15" s="30"/>
      <c r="C15" s="31">
        <v>3643520</v>
      </c>
    </row>
    <row r="16" s="22" customFormat="1" ht="22.5" customHeight="1" spans="1:3">
      <c r="A16" s="16" t="s">
        <v>458</v>
      </c>
      <c r="B16" s="30"/>
      <c r="C16" s="31">
        <v>11176178.52</v>
      </c>
    </row>
    <row r="17" s="22" customFormat="1" ht="22.5" customHeight="1" spans="1:3">
      <c r="A17" s="16" t="s">
        <v>459</v>
      </c>
      <c r="B17" s="30"/>
      <c r="C17" s="31">
        <v>1171326.56</v>
      </c>
    </row>
    <row r="18" s="23" customFormat="1" ht="22.5" customHeight="1" spans="1:3">
      <c r="A18" s="16" t="s">
        <v>455</v>
      </c>
      <c r="B18" s="30"/>
      <c r="C18" s="18">
        <f>C15+C16+C17</f>
        <v>15991025.08</v>
      </c>
    </row>
    <row r="19" s="23" customFormat="1" ht="22.5" customHeight="1" spans="1:3">
      <c r="A19" s="16" t="s">
        <v>460</v>
      </c>
      <c r="B19" s="30"/>
      <c r="C19" s="31"/>
    </row>
    <row r="20" s="23" customFormat="1" ht="22.5" customHeight="1" spans="1:3">
      <c r="A20" s="16" t="s">
        <v>461</v>
      </c>
      <c r="B20" s="30"/>
      <c r="C20" s="31"/>
    </row>
    <row r="21" s="22" customFormat="1" ht="22.5" customHeight="1" spans="1:3">
      <c r="A21" s="16" t="s">
        <v>462</v>
      </c>
      <c r="B21" s="32">
        <f t="shared" ref="B21:C21" si="0">B6-B14</f>
        <v>0</v>
      </c>
      <c r="C21" s="18">
        <f t="shared" si="0"/>
        <v>-479173.529999999</v>
      </c>
    </row>
    <row r="22" s="22" customFormat="1" ht="22.5" customHeight="1" spans="1:3">
      <c r="A22" s="16" t="s">
        <v>463</v>
      </c>
      <c r="B22" s="32">
        <f t="shared" ref="B22:C22" si="1">B5+B21</f>
        <v>0</v>
      </c>
      <c r="C22" s="18">
        <f t="shared" si="1"/>
        <v>518994.690000001</v>
      </c>
    </row>
    <row r="23" s="22" customFormat="1" ht="18.75" customHeight="1" spans="1:3">
      <c r="A23" s="33" t="s">
        <v>464</v>
      </c>
      <c r="B23" s="34"/>
      <c r="C23" s="35"/>
    </row>
    <row r="24" s="22" customFormat="1" ht="18.75" customHeight="1" spans="1:3">
      <c r="A24" s="36" t="s">
        <v>465</v>
      </c>
      <c r="B24" s="27"/>
      <c r="C24" s="35"/>
    </row>
    <row r="25" s="22" customFormat="1" ht="18.75" customHeight="1" spans="1:3">
      <c r="A25" s="36" t="s">
        <v>466</v>
      </c>
      <c r="B25" s="36"/>
      <c r="C25" s="35"/>
    </row>
    <row r="26" s="22" customFormat="1" ht="18.75" customHeight="1" spans="1:3">
      <c r="A26" s="36" t="s">
        <v>467</v>
      </c>
      <c r="B26" s="36"/>
      <c r="C26" s="35"/>
    </row>
    <row r="27" s="22" customFormat="1" ht="13.5" customHeight="1" spans="1:3">
      <c r="A27" s="36" t="s">
        <v>468</v>
      </c>
      <c r="B27" s="36"/>
      <c r="C27" s="35"/>
    </row>
  </sheetData>
  <sheetProtection sheet="1"/>
  <mergeCells count="22">
    <mergeCell ref="A1:C1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6:B26"/>
    <mergeCell ref="A27:B27"/>
  </mergeCells>
  <pageMargins left="0.75" right="0.75" top="1" bottom="1" header="0.5" footer="0.5"/>
  <pageSetup paperSize="1" fitToWidth="0" fitToHeight="0" orientation="portrait"/>
  <headerFooter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showGridLines="0" zoomScale="140" zoomScaleNormal="140" workbookViewId="0">
      <selection activeCell="F4" sqref="F4"/>
    </sheetView>
  </sheetViews>
  <sheetFormatPr defaultColWidth="8.85833333333333" defaultRowHeight="13.5" outlineLevelCol="3"/>
  <cols>
    <col min="1" max="1" width="11.5666666666667" customWidth="1"/>
    <col min="2" max="2" width="32.8583333333333" customWidth="1"/>
    <col min="3" max="3" width="11.425" customWidth="1"/>
    <col min="4" max="4" width="20.5666666666667" customWidth="1"/>
  </cols>
  <sheetData>
    <row r="1" ht="45.75" customHeight="1" spans="1:4">
      <c r="A1" s="1" t="s">
        <v>469</v>
      </c>
      <c r="B1" s="1"/>
      <c r="C1" s="2"/>
      <c r="D1" s="14"/>
    </row>
    <row r="2" ht="11.25" customHeight="1" spans="1:4">
      <c r="A2" s="3"/>
      <c r="B2" s="3"/>
      <c r="C2" s="3"/>
      <c r="D2" s="4" t="s">
        <v>470</v>
      </c>
    </row>
    <row r="3" s="12" customFormat="1" ht="23.25" customHeight="1" spans="1:4">
      <c r="A3" s="6" t="s">
        <v>53</v>
      </c>
      <c r="B3" s="3" t="s">
        <v>54</v>
      </c>
      <c r="C3" s="3" t="s">
        <v>91</v>
      </c>
      <c r="D3" s="4" t="s">
        <v>55</v>
      </c>
    </row>
    <row r="4" s="12" customFormat="1" ht="23.25" customHeight="1" spans="1:4">
      <c r="A4" s="8" t="s">
        <v>220</v>
      </c>
      <c r="B4" s="19"/>
      <c r="C4" s="8" t="s">
        <v>471</v>
      </c>
      <c r="D4" s="8" t="s">
        <v>472</v>
      </c>
    </row>
    <row r="5" s="12" customFormat="1" ht="23.25" customHeight="1" spans="1:4">
      <c r="A5" s="16" t="s">
        <v>473</v>
      </c>
      <c r="B5" s="20"/>
      <c r="C5" s="8" t="s">
        <v>474</v>
      </c>
      <c r="D5" s="21" t="s">
        <v>474</v>
      </c>
    </row>
    <row r="6" s="12" customFormat="1" ht="23.25" customHeight="1" spans="1:4">
      <c r="A6" s="16" t="s">
        <v>475</v>
      </c>
      <c r="B6" s="20"/>
      <c r="C6" s="8" t="s">
        <v>476</v>
      </c>
      <c r="D6" s="11">
        <v>4019976</v>
      </c>
    </row>
    <row r="7" s="12" customFormat="1" ht="23.25" customHeight="1" spans="1:4">
      <c r="A7" s="16" t="s">
        <v>477</v>
      </c>
      <c r="B7" s="20"/>
      <c r="C7" s="8" t="s">
        <v>476</v>
      </c>
      <c r="D7" s="11">
        <v>43035016</v>
      </c>
    </row>
    <row r="8" s="12" customFormat="1" ht="23.25" customHeight="1" spans="1:4">
      <c r="A8" s="16" t="s">
        <v>478</v>
      </c>
      <c r="B8" s="20"/>
      <c r="C8" s="8" t="s">
        <v>476</v>
      </c>
      <c r="D8" s="11">
        <v>47054992</v>
      </c>
    </row>
    <row r="9" s="12" customFormat="1" ht="23.25" customHeight="1" spans="1:4">
      <c r="A9" s="16" t="s">
        <v>479</v>
      </c>
      <c r="B9" s="20"/>
      <c r="C9" s="8" t="s">
        <v>476</v>
      </c>
      <c r="D9" s="18">
        <f>D7-D8</f>
        <v>-4019976</v>
      </c>
    </row>
    <row r="10" s="12" customFormat="1" ht="23.25" customHeight="1" spans="1:4">
      <c r="A10" s="16" t="s">
        <v>480</v>
      </c>
      <c r="B10" s="20"/>
      <c r="C10" s="8" t="s">
        <v>476</v>
      </c>
      <c r="D10" s="18">
        <f>D6+D9</f>
        <v>0</v>
      </c>
    </row>
    <row r="11" s="12" customFormat="1" ht="23.25" customHeight="1" spans="1:4">
      <c r="A11" s="16" t="s">
        <v>481</v>
      </c>
      <c r="B11" s="20"/>
      <c r="C11" s="8" t="s">
        <v>482</v>
      </c>
      <c r="D11" s="11">
        <v>489836</v>
      </c>
    </row>
    <row r="12" ht="23.25" customHeight="1"/>
  </sheetData>
  <sheetProtection sheet="1"/>
  <mergeCells count="9">
    <mergeCell ref="A1:D1"/>
    <mergeCell ref="A4:B4"/>
    <mergeCell ref="A5:B5"/>
    <mergeCell ref="A6:B6"/>
    <mergeCell ref="A7:B7"/>
    <mergeCell ref="A8:B8"/>
    <mergeCell ref="A9:B9"/>
    <mergeCell ref="A10:B10"/>
    <mergeCell ref="A11:B11"/>
  </mergeCells>
  <pageMargins left="0.699305555555556" right="0.699305555555556" top="0.75" bottom="0.75" header="0.3" footer="0.3"/>
  <pageSetup paperSize="1" fitToWidth="0" fitToHeight="0" pageOrder="overThenDown" orientation="portrait"/>
  <headerFooter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showGridLines="0" zoomScale="120" zoomScaleNormal="120" workbookViewId="0">
      <selection activeCell="G6" sqref="G6"/>
    </sheetView>
  </sheetViews>
  <sheetFormatPr defaultColWidth="8.85833333333333" defaultRowHeight="13.5" outlineLevelCol="3"/>
  <cols>
    <col min="1" max="1" width="12.1416666666667" customWidth="1"/>
    <col min="2" max="2" width="34" customWidth="1"/>
    <col min="3" max="3" width="17.8583333333333" customWidth="1"/>
    <col min="4" max="4" width="26.2833333333333" customWidth="1"/>
  </cols>
  <sheetData>
    <row r="1" ht="41.25" customHeight="1" spans="1:4">
      <c r="A1" s="1" t="s">
        <v>483</v>
      </c>
      <c r="B1" s="1"/>
      <c r="C1" s="2"/>
      <c r="D1" s="14"/>
    </row>
    <row r="2" ht="12.75" customHeight="1" spans="1:4">
      <c r="A2" s="5"/>
      <c r="B2" s="5"/>
      <c r="C2" s="5"/>
      <c r="D2" s="4" t="s">
        <v>484</v>
      </c>
    </row>
    <row r="3" ht="24.75" customHeight="1" spans="1:4">
      <c r="A3" s="4" t="s">
        <v>53</v>
      </c>
      <c r="B3" s="3" t="s">
        <v>54</v>
      </c>
      <c r="C3" s="4" t="s">
        <v>91</v>
      </c>
      <c r="D3" s="4" t="s">
        <v>55</v>
      </c>
    </row>
    <row r="4" ht="24.75" customHeight="1" spans="1:4">
      <c r="A4" s="8" t="s">
        <v>220</v>
      </c>
      <c r="B4" s="15"/>
      <c r="C4" s="8" t="s">
        <v>471</v>
      </c>
      <c r="D4" s="8" t="s">
        <v>485</v>
      </c>
    </row>
    <row r="5" ht="24.75" customHeight="1" spans="1:4">
      <c r="A5" s="16" t="s">
        <v>473</v>
      </c>
      <c r="B5" s="17"/>
      <c r="C5" s="8" t="s">
        <v>486</v>
      </c>
      <c r="D5" s="8" t="s">
        <v>486</v>
      </c>
    </row>
    <row r="6" ht="24.75" customHeight="1" spans="1:4">
      <c r="A6" s="16" t="s">
        <v>475</v>
      </c>
      <c r="B6" s="17"/>
      <c r="C6" s="8" t="s">
        <v>476</v>
      </c>
      <c r="D6" s="11">
        <v>8795016.65</v>
      </c>
    </row>
    <row r="7" ht="24.75" customHeight="1" spans="1:4">
      <c r="A7" s="16" t="s">
        <v>477</v>
      </c>
      <c r="B7" s="17"/>
      <c r="C7" s="8" t="s">
        <v>476</v>
      </c>
      <c r="D7" s="11">
        <v>12841363.02</v>
      </c>
    </row>
    <row r="8" ht="24.75" customHeight="1" spans="1:4">
      <c r="A8" s="16" t="s">
        <v>478</v>
      </c>
      <c r="B8" s="17"/>
      <c r="C8" s="8" t="s">
        <v>476</v>
      </c>
      <c r="D8" s="11">
        <v>4159896.48</v>
      </c>
    </row>
    <row r="9" ht="24.75" customHeight="1" spans="1:4">
      <c r="A9" s="16" t="s">
        <v>479</v>
      </c>
      <c r="B9" s="17"/>
      <c r="C9" s="8" t="s">
        <v>476</v>
      </c>
      <c r="D9" s="18">
        <f>D7-D8</f>
        <v>8681466.54</v>
      </c>
    </row>
    <row r="10" ht="24.75" customHeight="1" spans="1:4">
      <c r="A10" s="16" t="s">
        <v>480</v>
      </c>
      <c r="B10" s="17"/>
      <c r="C10" s="8" t="s">
        <v>476</v>
      </c>
      <c r="D10" s="18">
        <f>D6+D9</f>
        <v>17476483.19</v>
      </c>
    </row>
    <row r="11" ht="24.75" customHeight="1" spans="1:4">
      <c r="A11" s="16" t="s">
        <v>481</v>
      </c>
      <c r="B11" s="17"/>
      <c r="C11" s="8" t="s">
        <v>482</v>
      </c>
      <c r="D11" s="11">
        <v>66729</v>
      </c>
    </row>
  </sheetData>
  <sheetProtection sheet="1"/>
  <mergeCells count="9">
    <mergeCell ref="A1:D1"/>
    <mergeCell ref="A4:B4"/>
    <mergeCell ref="A5:B5"/>
    <mergeCell ref="A6:B6"/>
    <mergeCell ref="A7:B7"/>
    <mergeCell ref="A8:B8"/>
    <mergeCell ref="A9:B9"/>
    <mergeCell ref="A10:B10"/>
    <mergeCell ref="A11:B11"/>
  </mergeCells>
  <pageMargins left="0.699305555555556" right="0.699305555555556" top="0.75" bottom="0.75" header="0.3" footer="0.3"/>
  <pageSetup paperSize="1" fitToWidth="0" fitToHeight="0" pageOrder="overThenDown" orientation="portrait"/>
  <headerFooter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workbookViewId="0">
      <selection activeCell="C13" sqref="C13:C17 F6:F13 F15:F17 F26:F28 C26:C28 C19:C24"/>
    </sheetView>
  </sheetViews>
  <sheetFormatPr defaultColWidth="8.85833333333333" defaultRowHeight="13.5" outlineLevelCol="5"/>
  <cols>
    <col min="1" max="1" width="43" style="12" customWidth="1"/>
    <col min="2" max="2" width="10.2833333333333" style="12" customWidth="1"/>
    <col min="3" max="3" width="25.5666666666667" style="12" customWidth="1"/>
    <col min="4" max="4" width="45.5666666666667" style="12" customWidth="1"/>
    <col min="5" max="5" width="11.8583333333333" style="12" customWidth="1"/>
    <col min="6" max="6" width="27.8583333333333" style="12" customWidth="1"/>
  </cols>
  <sheetData>
    <row r="1" ht="39.75" customHeight="1" spans="1:6">
      <c r="A1" s="1" t="s">
        <v>487</v>
      </c>
      <c r="B1" s="1"/>
      <c r="C1" s="2"/>
      <c r="D1" s="2"/>
      <c r="E1" s="2"/>
      <c r="F1" s="2"/>
    </row>
    <row r="2" ht="15" customHeight="1" spans="1:6">
      <c r="A2" s="2"/>
      <c r="B2" s="2"/>
      <c r="C2" s="2"/>
      <c r="D2" s="2"/>
      <c r="E2" s="2"/>
      <c r="F2" s="2"/>
    </row>
    <row r="3" ht="15" customHeight="1" spans="1:6">
      <c r="A3" s="3"/>
      <c r="B3" s="3"/>
      <c r="C3" s="4"/>
      <c r="D3" s="5"/>
      <c r="E3" s="5"/>
      <c r="F3" s="13" t="s">
        <v>488</v>
      </c>
    </row>
    <row r="4" ht="15" customHeight="1" spans="1:6">
      <c r="A4" s="6" t="s">
        <v>53</v>
      </c>
      <c r="B4" s="7" t="s">
        <v>54</v>
      </c>
      <c r="C4" s="4"/>
      <c r="D4" s="7" t="s">
        <v>91</v>
      </c>
      <c r="E4" s="3"/>
      <c r="F4" s="4" t="s">
        <v>55</v>
      </c>
    </row>
    <row r="5" ht="21" customHeight="1" spans="1:6">
      <c r="A5" s="8" t="s">
        <v>220</v>
      </c>
      <c r="B5" s="8" t="s">
        <v>471</v>
      </c>
      <c r="C5" s="8" t="s">
        <v>472</v>
      </c>
      <c r="D5" s="8" t="s">
        <v>220</v>
      </c>
      <c r="E5" s="8" t="s">
        <v>471</v>
      </c>
      <c r="F5" s="8" t="s">
        <v>472</v>
      </c>
    </row>
    <row r="6" ht="21" customHeight="1" spans="1:6">
      <c r="A6" s="9" t="s">
        <v>489</v>
      </c>
      <c r="B6" s="8" t="s">
        <v>482</v>
      </c>
      <c r="C6" s="10">
        <v>66729</v>
      </c>
      <c r="D6" s="9" t="s">
        <v>490</v>
      </c>
      <c r="E6" s="8" t="s">
        <v>476</v>
      </c>
      <c r="F6" s="11"/>
    </row>
    <row r="7" ht="21" customHeight="1" spans="1:6">
      <c r="A7" s="9" t="s">
        <v>491</v>
      </c>
      <c r="B7" s="8" t="s">
        <v>482</v>
      </c>
      <c r="C7" s="10">
        <v>44058</v>
      </c>
      <c r="D7" s="9" t="s">
        <v>492</v>
      </c>
      <c r="E7" s="8" t="s">
        <v>476</v>
      </c>
      <c r="F7" s="11"/>
    </row>
    <row r="8" ht="21" customHeight="1" spans="1:6">
      <c r="A8" s="9" t="s">
        <v>493</v>
      </c>
      <c r="B8" s="8" t="s">
        <v>482</v>
      </c>
      <c r="C8" s="10"/>
      <c r="D8" s="9" t="s">
        <v>494</v>
      </c>
      <c r="E8" s="8" t="s">
        <v>476</v>
      </c>
      <c r="F8" s="11"/>
    </row>
    <row r="9" ht="21" customHeight="1" spans="1:6">
      <c r="A9" s="9" t="s">
        <v>495</v>
      </c>
      <c r="B9" s="8" t="s">
        <v>482</v>
      </c>
      <c r="C9" s="10">
        <v>22671</v>
      </c>
      <c r="D9" s="9" t="s">
        <v>496</v>
      </c>
      <c r="E9" s="8" t="s">
        <v>476</v>
      </c>
      <c r="F9" s="11"/>
    </row>
    <row r="10" ht="21" customHeight="1" spans="1:6">
      <c r="A10" s="9" t="s">
        <v>493</v>
      </c>
      <c r="B10" s="8" t="s">
        <v>482</v>
      </c>
      <c r="C10" s="10"/>
      <c r="D10" s="9" t="s">
        <v>497</v>
      </c>
      <c r="E10" s="8" t="s">
        <v>476</v>
      </c>
      <c r="F10" s="11"/>
    </row>
    <row r="11" ht="21" customHeight="1" spans="1:6">
      <c r="A11" s="9" t="s">
        <v>498</v>
      </c>
      <c r="B11" s="8" t="s">
        <v>482</v>
      </c>
      <c r="C11" s="10">
        <v>66729</v>
      </c>
      <c r="D11" s="9" t="s">
        <v>499</v>
      </c>
      <c r="E11" s="8" t="s">
        <v>476</v>
      </c>
      <c r="F11" s="11"/>
    </row>
    <row r="12" ht="21" customHeight="1" spans="1:6">
      <c r="A12" s="9" t="s">
        <v>500</v>
      </c>
      <c r="B12" s="8" t="s">
        <v>482</v>
      </c>
      <c r="C12" s="10"/>
      <c r="D12" s="9" t="s">
        <v>501</v>
      </c>
      <c r="E12" s="8" t="s">
        <v>476</v>
      </c>
      <c r="F12" s="11"/>
    </row>
    <row r="13" ht="21" customHeight="1" spans="1:6">
      <c r="A13" s="9" t="s">
        <v>502</v>
      </c>
      <c r="B13" s="8" t="s">
        <v>476</v>
      </c>
      <c r="C13" s="11">
        <v>2967436500</v>
      </c>
      <c r="D13" s="9" t="s">
        <v>503</v>
      </c>
      <c r="E13" s="8" t="s">
        <v>476</v>
      </c>
      <c r="F13" s="11"/>
    </row>
    <row r="14" ht="21" customHeight="1" spans="1:6">
      <c r="A14" s="9" t="s">
        <v>504</v>
      </c>
      <c r="B14" s="8" t="s">
        <v>476</v>
      </c>
      <c r="C14" s="11"/>
      <c r="D14" s="9" t="s">
        <v>505</v>
      </c>
      <c r="E14" s="8" t="s">
        <v>486</v>
      </c>
      <c r="F14" s="8" t="s">
        <v>486</v>
      </c>
    </row>
    <row r="15" ht="21" customHeight="1" spans="1:6">
      <c r="A15" s="9" t="s">
        <v>506</v>
      </c>
      <c r="B15" s="8" t="s">
        <v>476</v>
      </c>
      <c r="C15" s="11">
        <v>2967436500</v>
      </c>
      <c r="D15" s="9" t="s">
        <v>507</v>
      </c>
      <c r="E15" s="8" t="s">
        <v>476</v>
      </c>
      <c r="F15" s="11">
        <v>191092572.12</v>
      </c>
    </row>
    <row r="16" ht="21" customHeight="1" spans="1:6">
      <c r="A16" s="9" t="s">
        <v>508</v>
      </c>
      <c r="B16" s="8" t="s">
        <v>476</v>
      </c>
      <c r="C16" s="11">
        <v>2967436500</v>
      </c>
      <c r="D16" s="9" t="s">
        <v>509</v>
      </c>
      <c r="E16" s="8" t="s">
        <v>476</v>
      </c>
      <c r="F16" s="11">
        <v>191092572.12</v>
      </c>
    </row>
    <row r="17" ht="21" customHeight="1" spans="1:6">
      <c r="A17" s="9" t="s">
        <v>510</v>
      </c>
      <c r="B17" s="8" t="s">
        <v>476</v>
      </c>
      <c r="C17" s="11"/>
      <c r="D17" s="9" t="s">
        <v>511</v>
      </c>
      <c r="E17" s="8" t="s">
        <v>476</v>
      </c>
      <c r="F17" s="11"/>
    </row>
    <row r="18" ht="21" customHeight="1" spans="1:6">
      <c r="A18" s="9" t="s">
        <v>512</v>
      </c>
      <c r="B18" s="8" t="s">
        <v>486</v>
      </c>
      <c r="C18" s="8" t="s">
        <v>486</v>
      </c>
      <c r="D18" s="9" t="s">
        <v>513</v>
      </c>
      <c r="E18" s="8" t="s">
        <v>486</v>
      </c>
      <c r="F18" s="8" t="s">
        <v>486</v>
      </c>
    </row>
    <row r="19" ht="21" customHeight="1" spans="1:6">
      <c r="A19" s="9" t="s">
        <v>514</v>
      </c>
      <c r="B19" s="8" t="s">
        <v>476</v>
      </c>
      <c r="C19" s="11">
        <v>255537270.71</v>
      </c>
      <c r="D19" s="9" t="s">
        <v>515</v>
      </c>
      <c r="E19" s="8" t="s">
        <v>482</v>
      </c>
      <c r="F19" s="10">
        <v>10232</v>
      </c>
    </row>
    <row r="20" ht="21" customHeight="1" spans="1:6">
      <c r="A20" s="9" t="s">
        <v>516</v>
      </c>
      <c r="B20" s="8" t="s">
        <v>476</v>
      </c>
      <c r="C20" s="11">
        <v>255537270.71</v>
      </c>
      <c r="D20" s="9" t="s">
        <v>517</v>
      </c>
      <c r="E20" s="8" t="s">
        <v>518</v>
      </c>
      <c r="F20" s="11">
        <v>12982</v>
      </c>
    </row>
    <row r="21" ht="21" customHeight="1" spans="1:6">
      <c r="A21" s="9" t="s">
        <v>519</v>
      </c>
      <c r="B21" s="8" t="s">
        <v>476</v>
      </c>
      <c r="C21" s="11">
        <v>199303022.11</v>
      </c>
      <c r="D21" s="9" t="s">
        <v>520</v>
      </c>
      <c r="E21" s="8" t="s">
        <v>482</v>
      </c>
      <c r="F21" s="10">
        <v>43413</v>
      </c>
    </row>
    <row r="22" ht="21" customHeight="1" spans="1:6">
      <c r="A22" s="9" t="s">
        <v>521</v>
      </c>
      <c r="B22" s="8" t="s">
        <v>476</v>
      </c>
      <c r="C22" s="11"/>
      <c r="D22" s="9" t="s">
        <v>522</v>
      </c>
      <c r="E22" s="8" t="s">
        <v>518</v>
      </c>
      <c r="F22" s="11">
        <v>157179</v>
      </c>
    </row>
    <row r="23" ht="21" customHeight="1" spans="1:6">
      <c r="A23" s="9" t="s">
        <v>523</v>
      </c>
      <c r="B23" s="8" t="s">
        <v>476</v>
      </c>
      <c r="C23" s="11">
        <v>56234248.6</v>
      </c>
      <c r="D23" s="9" t="s">
        <v>524</v>
      </c>
      <c r="E23" s="8" t="s">
        <v>482</v>
      </c>
      <c r="F23" s="10">
        <v>460</v>
      </c>
    </row>
    <row r="24" ht="21" customHeight="1" spans="1:6">
      <c r="A24" s="9" t="s">
        <v>525</v>
      </c>
      <c r="B24" s="8" t="s">
        <v>476</v>
      </c>
      <c r="C24" s="11"/>
      <c r="D24" s="9" t="s">
        <v>526</v>
      </c>
      <c r="E24" s="8" t="s">
        <v>518</v>
      </c>
      <c r="F24" s="11">
        <v>546</v>
      </c>
    </row>
    <row r="25" ht="21" customHeight="1" spans="1:6">
      <c r="A25" s="9" t="s">
        <v>527</v>
      </c>
      <c r="B25" s="8" t="s">
        <v>486</v>
      </c>
      <c r="C25" s="8" t="s">
        <v>486</v>
      </c>
      <c r="D25" s="9" t="s">
        <v>528</v>
      </c>
      <c r="E25" s="8" t="s">
        <v>482</v>
      </c>
      <c r="F25" s="10">
        <v>439</v>
      </c>
    </row>
    <row r="26" ht="21" customHeight="1" spans="1:6">
      <c r="A26" s="9" t="s">
        <v>529</v>
      </c>
      <c r="B26" s="8" t="s">
        <v>476</v>
      </c>
      <c r="C26" s="11"/>
      <c r="D26" s="9" t="s">
        <v>530</v>
      </c>
      <c r="E26" s="8" t="s">
        <v>476</v>
      </c>
      <c r="F26" s="11"/>
    </row>
    <row r="27" ht="21" customHeight="1" spans="1:6">
      <c r="A27" s="9" t="s">
        <v>531</v>
      </c>
      <c r="B27" s="8" t="s">
        <v>476</v>
      </c>
      <c r="C27" s="11"/>
      <c r="D27" s="9" t="s">
        <v>532</v>
      </c>
      <c r="E27" s="8" t="s">
        <v>476</v>
      </c>
      <c r="F27" s="11"/>
    </row>
    <row r="28" ht="21" customHeight="1" spans="1:6">
      <c r="A28" s="9" t="s">
        <v>533</v>
      </c>
      <c r="B28" s="8" t="s">
        <v>476</v>
      </c>
      <c r="C28" s="11"/>
      <c r="D28" s="9" t="s">
        <v>534</v>
      </c>
      <c r="E28" s="8" t="s">
        <v>476</v>
      </c>
      <c r="F28" s="11"/>
    </row>
    <row r="29" ht="15" customHeight="1"/>
    <row r="30" ht="15" customHeight="1"/>
    <row r="31" ht="15" customHeight="1"/>
  </sheetData>
  <sheetProtection sheet="1"/>
  <mergeCells count="2">
    <mergeCell ref="B4:C4"/>
    <mergeCell ref="A1:F2"/>
  </mergeCells>
  <pageMargins left="0.699305555555556" right="0.699305555555556" top="0.75" bottom="0.75" header="0.3" footer="0.3"/>
  <pageSetup paperSize="1" fitToWidth="0" fitToHeight="0" pageOrder="overThenDown" orientation="portrait"/>
  <headerFooter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C33" sqref="C33"/>
    </sheetView>
  </sheetViews>
  <sheetFormatPr defaultColWidth="8.85833333333333" defaultRowHeight="13.5" outlineLevelCol="5"/>
  <cols>
    <col min="1" max="1" width="41.5666666666667" customWidth="1"/>
    <col min="2" max="2" width="11.425" customWidth="1"/>
    <col min="3" max="3" width="24" customWidth="1"/>
    <col min="4" max="4" width="49.2833333333333" customWidth="1"/>
    <col min="5" max="5" width="11.425" customWidth="1"/>
    <col min="6" max="6" width="23.8583333333333" customWidth="1"/>
  </cols>
  <sheetData>
    <row r="1" ht="18.75" customHeight="1" spans="1:6">
      <c r="A1" s="1" t="s">
        <v>535</v>
      </c>
      <c r="B1" s="1"/>
      <c r="C1" s="2"/>
      <c r="D1" s="2"/>
      <c r="E1" s="2"/>
      <c r="F1" s="2"/>
    </row>
    <row r="2" ht="18.75" customHeight="1" spans="1:6">
      <c r="A2" s="2"/>
      <c r="B2" s="2"/>
      <c r="C2" s="2"/>
      <c r="D2" s="2"/>
      <c r="E2" s="2"/>
      <c r="F2" s="2"/>
    </row>
    <row r="3" ht="15" customHeight="1" spans="1:6">
      <c r="A3" s="3"/>
      <c r="B3" s="3"/>
      <c r="C3" s="4"/>
      <c r="D3" s="5"/>
      <c r="E3" s="5"/>
      <c r="F3" s="4" t="s">
        <v>536</v>
      </c>
    </row>
    <row r="4" ht="15" customHeight="1" spans="1:6">
      <c r="A4" s="6" t="s">
        <v>53</v>
      </c>
      <c r="B4" s="7" t="s">
        <v>54</v>
      </c>
      <c r="C4" s="4"/>
      <c r="D4" s="7" t="s">
        <v>91</v>
      </c>
      <c r="E4" s="3"/>
      <c r="F4" s="4" t="s">
        <v>55</v>
      </c>
    </row>
    <row r="5" ht="25.5" customHeight="1" spans="1:6">
      <c r="A5" s="8" t="s">
        <v>220</v>
      </c>
      <c r="B5" s="8" t="s">
        <v>471</v>
      </c>
      <c r="C5" s="8" t="s">
        <v>472</v>
      </c>
      <c r="D5" s="8" t="s">
        <v>220</v>
      </c>
      <c r="E5" s="8" t="s">
        <v>471</v>
      </c>
      <c r="F5" s="8" t="s">
        <v>472</v>
      </c>
    </row>
    <row r="6" ht="25.5" customHeight="1" spans="1:6">
      <c r="A6" s="9" t="s">
        <v>489</v>
      </c>
      <c r="B6" s="8" t="s">
        <v>482</v>
      </c>
      <c r="C6" s="10">
        <v>489836</v>
      </c>
      <c r="D6" s="9" t="s">
        <v>537</v>
      </c>
      <c r="E6" s="8" t="s">
        <v>476</v>
      </c>
      <c r="F6" s="11"/>
    </row>
    <row r="7" ht="25.5" customHeight="1" spans="1:6">
      <c r="A7" s="9" t="s">
        <v>538</v>
      </c>
      <c r="B7" s="8" t="s">
        <v>482</v>
      </c>
      <c r="C7" s="10">
        <v>36675</v>
      </c>
      <c r="D7" s="9" t="s">
        <v>539</v>
      </c>
      <c r="E7" s="8" t="s">
        <v>476</v>
      </c>
      <c r="F7" s="11"/>
    </row>
    <row r="8" ht="25.5" customHeight="1" spans="1:6">
      <c r="A8" s="9" t="s">
        <v>540</v>
      </c>
      <c r="B8" s="8" t="s">
        <v>486</v>
      </c>
      <c r="C8" s="8" t="s">
        <v>486</v>
      </c>
      <c r="D8" s="9" t="s">
        <v>541</v>
      </c>
      <c r="E8" s="8" t="s">
        <v>486</v>
      </c>
      <c r="F8" s="8" t="s">
        <v>486</v>
      </c>
    </row>
    <row r="9" ht="25.5" customHeight="1" spans="1:6">
      <c r="A9" s="9" t="s">
        <v>515</v>
      </c>
      <c r="B9" s="8" t="s">
        <v>482</v>
      </c>
      <c r="C9" s="10">
        <v>80937</v>
      </c>
      <c r="D9" s="9" t="s">
        <v>542</v>
      </c>
      <c r="E9" s="8" t="s">
        <v>486</v>
      </c>
      <c r="F9" s="8" t="s">
        <v>486</v>
      </c>
    </row>
    <row r="10" ht="25.5" customHeight="1" spans="1:6">
      <c r="A10" s="9" t="s">
        <v>517</v>
      </c>
      <c r="B10" s="8" t="s">
        <v>518</v>
      </c>
      <c r="C10" s="11">
        <v>91126</v>
      </c>
      <c r="D10" s="9" t="s">
        <v>543</v>
      </c>
      <c r="E10" s="8" t="s">
        <v>476</v>
      </c>
      <c r="F10" s="11">
        <v>4019976</v>
      </c>
    </row>
    <row r="11" ht="25.5" customHeight="1" spans="1:6">
      <c r="A11" s="9" t="s">
        <v>520</v>
      </c>
      <c r="B11" s="8" t="s">
        <v>482</v>
      </c>
      <c r="C11" s="10">
        <v>283921</v>
      </c>
      <c r="D11" s="9" t="s">
        <v>544</v>
      </c>
      <c r="E11" s="8" t="s">
        <v>476</v>
      </c>
      <c r="F11" s="11">
        <v>43035016</v>
      </c>
    </row>
    <row r="12" ht="25.5" customHeight="1" spans="1:6">
      <c r="A12" s="9" t="s">
        <v>522</v>
      </c>
      <c r="B12" s="8" t="s">
        <v>518</v>
      </c>
      <c r="C12" s="11">
        <v>998379</v>
      </c>
      <c r="D12" s="9" t="s">
        <v>545</v>
      </c>
      <c r="E12" s="8" t="s">
        <v>476</v>
      </c>
      <c r="F12" s="11">
        <v>47054992</v>
      </c>
    </row>
    <row r="13" ht="25.5" customHeight="1" spans="1:6">
      <c r="A13" s="9" t="s">
        <v>546</v>
      </c>
      <c r="B13" s="8" t="s">
        <v>486</v>
      </c>
      <c r="C13" s="8" t="s">
        <v>486</v>
      </c>
      <c r="D13" s="9" t="s">
        <v>547</v>
      </c>
      <c r="E13" s="8" t="s">
        <v>476</v>
      </c>
      <c r="F13" s="11">
        <v>43035016</v>
      </c>
    </row>
    <row r="14" ht="25.5" customHeight="1" spans="1:6">
      <c r="A14" s="9" t="s">
        <v>548</v>
      </c>
      <c r="B14" s="8" t="s">
        <v>476</v>
      </c>
      <c r="C14" s="11">
        <v>154017647.99</v>
      </c>
      <c r="D14" s="9" t="s">
        <v>549</v>
      </c>
      <c r="E14" s="8" t="s">
        <v>476</v>
      </c>
      <c r="F14" s="11"/>
    </row>
    <row r="15" ht="25.5" customHeight="1" spans="1:6">
      <c r="A15" s="9" t="s">
        <v>550</v>
      </c>
      <c r="B15" s="8" t="s">
        <v>476</v>
      </c>
      <c r="C15" s="11"/>
      <c r="D15" s="9" t="s">
        <v>551</v>
      </c>
      <c r="E15" s="8" t="s">
        <v>476</v>
      </c>
      <c r="F15" s="11">
        <v>-4019976</v>
      </c>
    </row>
    <row r="16" ht="25.5" customHeight="1" spans="1:6">
      <c r="A16" s="9" t="s">
        <v>552</v>
      </c>
      <c r="B16" s="8" t="s">
        <v>486</v>
      </c>
      <c r="C16" s="8" t="s">
        <v>486</v>
      </c>
      <c r="D16" s="9" t="s">
        <v>553</v>
      </c>
      <c r="E16" s="8" t="s">
        <v>476</v>
      </c>
      <c r="F16" s="11"/>
    </row>
    <row r="17" ht="25.5" customHeight="1" spans="1:6">
      <c r="A17" s="9" t="s">
        <v>507</v>
      </c>
      <c r="B17" s="8" t="s">
        <v>476</v>
      </c>
      <c r="C17" s="11">
        <v>385669862.66</v>
      </c>
      <c r="D17" s="9" t="s">
        <v>554</v>
      </c>
      <c r="E17" s="8" t="s">
        <v>486</v>
      </c>
      <c r="F17" s="8" t="s">
        <v>486</v>
      </c>
    </row>
    <row r="18" ht="25.5" customHeight="1" spans="1:6">
      <c r="A18" s="9" t="s">
        <v>509</v>
      </c>
      <c r="B18" s="8" t="s">
        <v>476</v>
      </c>
      <c r="C18" s="11">
        <v>385669862.66</v>
      </c>
      <c r="D18" s="9" t="s">
        <v>555</v>
      </c>
      <c r="E18" s="8" t="s">
        <v>482</v>
      </c>
      <c r="F18" s="10">
        <v>489836</v>
      </c>
    </row>
    <row r="19" ht="25.5" customHeight="1" spans="1:6">
      <c r="A19" s="9" t="s">
        <v>511</v>
      </c>
      <c r="B19" s="8" t="s">
        <v>476</v>
      </c>
      <c r="C19" s="11"/>
      <c r="D19" s="9" t="s">
        <v>556</v>
      </c>
      <c r="E19" s="8" t="s">
        <v>482</v>
      </c>
      <c r="F19" s="10">
        <v>4117</v>
      </c>
    </row>
    <row r="20" ht="25.5" customHeight="1" spans="1:6">
      <c r="A20" s="9" t="s">
        <v>557</v>
      </c>
      <c r="B20" s="8" t="s">
        <v>486</v>
      </c>
      <c r="C20" s="8" t="s">
        <v>486</v>
      </c>
      <c r="D20" s="9" t="s">
        <v>558</v>
      </c>
      <c r="E20" s="8" t="s">
        <v>518</v>
      </c>
      <c r="F20" s="11">
        <v>12351</v>
      </c>
    </row>
  </sheetData>
  <sheetProtection sheet="1"/>
  <mergeCells count="2">
    <mergeCell ref="B4:C4"/>
    <mergeCell ref="A1:F2"/>
  </mergeCells>
  <pageMargins left="0.699305555555556" right="0.699305555555556" top="0.75" bottom="0.75" header="0.3" footer="0.3"/>
  <pageSetup paperSize="1" fitToWidth="0" fitToHeight="0" pageOrder="overThenDown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zoomScale="92" zoomScaleNormal="92" workbookViewId="0">
      <selection activeCell="H5" sqref="H5"/>
    </sheetView>
  </sheetViews>
  <sheetFormatPr defaultColWidth="8" defaultRowHeight="14.25" customHeight="1" outlineLevelCol="3"/>
  <cols>
    <col min="1" max="1" width="10.1416666666667" style="24" customWidth="1"/>
    <col min="2" max="2" width="27.5666666666667" style="24" customWidth="1"/>
    <col min="3" max="4" width="34.2833333333333" style="24" customWidth="1"/>
  </cols>
  <sheetData>
    <row r="1" ht="64.5" customHeight="1" spans="1:4">
      <c r="A1" s="1" t="s">
        <v>51</v>
      </c>
      <c r="B1" s="1"/>
      <c r="C1" s="1"/>
      <c r="D1" s="1"/>
    </row>
    <row r="2" hidden="1" customHeight="1" spans="1:4">
      <c r="A2" s="66"/>
      <c r="B2" s="66"/>
      <c r="C2" s="66"/>
      <c r="D2" s="62"/>
    </row>
    <row r="3" ht="15" customHeight="1" spans="1:4">
      <c r="A3" s="63"/>
      <c r="B3" s="63"/>
      <c r="C3" s="66"/>
      <c r="D3" s="27" t="s">
        <v>52</v>
      </c>
    </row>
    <row r="4" ht="15" customHeight="1" spans="1:4">
      <c r="A4" s="42" t="s">
        <v>53</v>
      </c>
      <c r="B4" s="28" t="s">
        <v>54</v>
      </c>
      <c r="C4" s="109">
        <v>44926</v>
      </c>
      <c r="D4" s="42" t="s">
        <v>55</v>
      </c>
    </row>
    <row r="5" ht="22.5" customHeight="1" spans="1:4">
      <c r="A5" s="8" t="s">
        <v>56</v>
      </c>
      <c r="B5" s="8"/>
      <c r="C5" s="8" t="s">
        <v>57</v>
      </c>
      <c r="D5" s="8" t="s">
        <v>58</v>
      </c>
    </row>
    <row r="6" ht="22.5" customHeight="1" spans="1:4">
      <c r="A6" s="8"/>
      <c r="B6" s="8"/>
      <c r="C6" s="8"/>
      <c r="D6" s="8"/>
    </row>
    <row r="7" ht="22.5" customHeight="1" spans="1:4">
      <c r="A7" s="8" t="s">
        <v>59</v>
      </c>
      <c r="B7" s="16" t="s">
        <v>60</v>
      </c>
      <c r="C7" s="18">
        <f t="shared" ref="C7:D7" si="0">SUM(C8:C12)</f>
        <v>329613208.28</v>
      </c>
      <c r="D7" s="18">
        <f t="shared" si="0"/>
        <v>405238610.08</v>
      </c>
    </row>
    <row r="8" ht="22.5" customHeight="1" spans="1:4">
      <c r="A8" s="8" t="s">
        <v>61</v>
      </c>
      <c r="B8" s="16" t="s">
        <v>62</v>
      </c>
      <c r="C8" s="113"/>
      <c r="D8" s="113"/>
    </row>
    <row r="9" ht="22.5" customHeight="1" spans="1:4">
      <c r="A9" s="8" t="s">
        <v>63</v>
      </c>
      <c r="B9" s="16" t="s">
        <v>64</v>
      </c>
      <c r="C9" s="113">
        <v>3652457.98</v>
      </c>
      <c r="D9" s="113">
        <v>6253327.95</v>
      </c>
    </row>
    <row r="10" ht="22.5" customHeight="1" spans="1:4">
      <c r="A10" s="8" t="s">
        <v>65</v>
      </c>
      <c r="B10" s="16" t="s">
        <v>66</v>
      </c>
      <c r="C10" s="113">
        <v>318352902.44</v>
      </c>
      <c r="D10" s="113">
        <v>389386830.74</v>
      </c>
    </row>
    <row r="11" ht="22.5" customHeight="1" spans="1:4">
      <c r="A11" s="8" t="s">
        <v>67</v>
      </c>
      <c r="B11" s="16" t="s">
        <v>68</v>
      </c>
      <c r="C11" s="113">
        <v>7607847.86</v>
      </c>
      <c r="D11" s="115">
        <f>医疗暂2022nb03!H31</f>
        <v>9598451.39</v>
      </c>
    </row>
    <row r="12" ht="22.5" customHeight="1" spans="1:4">
      <c r="A12" s="8" t="s">
        <v>69</v>
      </c>
      <c r="B12" s="16" t="s">
        <v>70</v>
      </c>
      <c r="C12" s="113"/>
      <c r="D12" s="113"/>
    </row>
    <row r="13" ht="22.5" customHeight="1" spans="1:4">
      <c r="A13" s="8" t="s">
        <v>71</v>
      </c>
      <c r="B13" s="16" t="s">
        <v>72</v>
      </c>
      <c r="C13" s="18">
        <f t="shared" ref="C13:D13" si="1">SUM(C14:C15)</f>
        <v>4748762.55</v>
      </c>
      <c r="D13" s="18">
        <f t="shared" si="1"/>
        <v>13746737.89</v>
      </c>
    </row>
    <row r="14" ht="22.5" customHeight="1" spans="1:4">
      <c r="A14" s="8" t="s">
        <v>73</v>
      </c>
      <c r="B14" s="16" t="s">
        <v>74</v>
      </c>
      <c r="C14" s="113">
        <v>4748762.55</v>
      </c>
      <c r="D14" s="115">
        <f>医疗暂2022nb03!C31</f>
        <v>13746737.89</v>
      </c>
    </row>
    <row r="15" ht="22.5" customHeight="1" spans="1:4">
      <c r="A15" s="8" t="s">
        <v>75</v>
      </c>
      <c r="B15" s="16" t="s">
        <v>76</v>
      </c>
      <c r="C15" s="113"/>
      <c r="D15" s="113"/>
    </row>
    <row r="16" ht="22.5" customHeight="1" spans="1:4">
      <c r="A16" s="8" t="s">
        <v>77</v>
      </c>
      <c r="B16" s="16" t="s">
        <v>78</v>
      </c>
      <c r="C16" s="18">
        <f t="shared" ref="C16:D16" si="2">C17+C18+C19</f>
        <v>324864445.73</v>
      </c>
      <c r="D16" s="18">
        <f t="shared" si="2"/>
        <v>391491872.19</v>
      </c>
    </row>
    <row r="17" ht="22.5" customHeight="1" spans="1:4">
      <c r="A17" s="8" t="s">
        <v>79</v>
      </c>
      <c r="B17" s="16" t="s">
        <v>80</v>
      </c>
      <c r="C17" s="115">
        <f>医疗2022nb02!E30</f>
        <v>177916727.38</v>
      </c>
      <c r="D17" s="115">
        <f>医疗2022nb02!L30</f>
        <v>243368759.14</v>
      </c>
    </row>
    <row r="18" ht="22.5" customHeight="1" spans="1:4">
      <c r="A18" s="8" t="s">
        <v>81</v>
      </c>
      <c r="B18" s="16" t="s">
        <v>82</v>
      </c>
      <c r="C18" s="115">
        <f>医疗2022nb02!F30</f>
        <v>146947718.35</v>
      </c>
      <c r="D18" s="115">
        <f>医疗2022nb02!M30</f>
        <v>148123113.05</v>
      </c>
    </row>
    <row r="19" ht="22.5" customHeight="1" spans="1:4">
      <c r="A19" s="8" t="s">
        <v>83</v>
      </c>
      <c r="B19" s="16" t="s">
        <v>84</v>
      </c>
      <c r="C19" s="115">
        <f>医疗2022nb02!G30</f>
        <v>0</v>
      </c>
      <c r="D19" s="115">
        <f>医疗2022nb02!N30</f>
        <v>0</v>
      </c>
    </row>
    <row r="20" ht="22.5" customHeight="1" spans="1:4">
      <c r="A20" s="58" t="s">
        <v>85</v>
      </c>
      <c r="B20" s="58"/>
      <c r="C20" s="116"/>
      <c r="D20" s="58"/>
    </row>
    <row r="21" ht="15.75" customHeight="1" spans="1:4">
      <c r="A21" s="36" t="s">
        <v>86</v>
      </c>
      <c r="B21" s="36"/>
      <c r="C21" s="53"/>
      <c r="D21" s="36"/>
    </row>
    <row r="22" ht="17.25" customHeight="1" spans="1:4">
      <c r="A22" s="36" t="s">
        <v>87</v>
      </c>
      <c r="B22" s="36"/>
      <c r="C22" s="53"/>
      <c r="D22" s="36"/>
    </row>
    <row r="23" ht="16.5" customHeight="1" spans="1:4">
      <c r="A23" s="36" t="s">
        <v>88</v>
      </c>
      <c r="B23" s="36"/>
      <c r="C23" s="53"/>
      <c r="D23" s="36"/>
    </row>
    <row r="25" customHeight="1" spans="1:4">
      <c r="A25" s="63"/>
      <c r="B25" s="63"/>
      <c r="C25" s="66"/>
      <c r="D25" s="63"/>
    </row>
  </sheetData>
  <sheetProtection sheet="1"/>
  <mergeCells count="9">
    <mergeCell ref="A1:D1"/>
    <mergeCell ref="A20:D20"/>
    <mergeCell ref="A21:D21"/>
    <mergeCell ref="A22:D22"/>
    <mergeCell ref="A23:D23"/>
    <mergeCell ref="A25:D25"/>
    <mergeCell ref="C5:C6"/>
    <mergeCell ref="D5:D6"/>
    <mergeCell ref="A5:B6"/>
  </mergeCells>
  <printOptions horizontalCentered="1"/>
  <pageMargins left="1.17986111111111" right="1.17986111111111" top="1.17986111111111" bottom="1.17986111111111" header="0.509722222222222" footer="0.509722222222222"/>
  <pageSetup paperSize="9" scale="94" fitToWidth="0" fitToHeight="0" pageOrder="overThenDown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showGridLines="0" zoomScale="89" zoomScaleNormal="89" workbookViewId="0">
      <selection activeCell="D30" sqref="C7:G19 C25:G28 C32:G32 J25:N32 J7:K24 L7:N11 N13:N19 N22 N23 M23 M24 M15:M22 M12 L25:N27 M24 L22:N23 L21:M21 M20 L15:N19 N14 L14 L13:N13 L12:M12 F24 F30 G30 E30 C30 D30"/>
    </sheetView>
  </sheetViews>
  <sheetFormatPr defaultColWidth="8" defaultRowHeight="14.25" customHeight="1"/>
  <cols>
    <col min="1" max="1" width="9.425" style="24" customWidth="1"/>
    <col min="2" max="2" width="21.7083333333333" style="24" customWidth="1"/>
    <col min="3" max="3" width="23.5666666666667" style="24" customWidth="1"/>
    <col min="4" max="4" width="21.1416666666667" style="24" customWidth="1"/>
    <col min="5" max="5" width="20.7083333333333" style="24" customWidth="1"/>
    <col min="6" max="6" width="21.425" style="24" customWidth="1"/>
    <col min="7" max="7" width="20.2833333333333" style="24" customWidth="1"/>
    <col min="8" max="8" width="3.14166666666667" style="24" customWidth="1"/>
    <col min="9" max="9" width="28.5666666666667" style="24" customWidth="1"/>
    <col min="10" max="14" width="20.2833333333333" style="24" customWidth="1"/>
  </cols>
  <sheetData>
    <row r="1" ht="28.5" customHeight="1" spans="1:14">
      <c r="A1" s="1" t="s">
        <v>89</v>
      </c>
      <c r="B1" s="1"/>
      <c r="C1" s="1"/>
      <c r="D1" s="112"/>
      <c r="E1" s="1"/>
      <c r="F1" s="1"/>
      <c r="G1" s="1"/>
      <c r="H1" s="1"/>
      <c r="I1" s="1"/>
      <c r="J1" s="1"/>
      <c r="K1" s="112"/>
      <c r="L1" s="1"/>
      <c r="M1" s="1"/>
      <c r="N1" s="1"/>
    </row>
    <row r="2" hidden="1" customHeight="1" spans="1:14">
      <c r="A2" s="62"/>
      <c r="B2" s="62"/>
      <c r="C2" s="62"/>
      <c r="D2" s="81"/>
      <c r="E2" s="62"/>
      <c r="F2" s="62"/>
      <c r="G2" s="62"/>
      <c r="H2" s="66"/>
      <c r="I2" s="62"/>
      <c r="J2" s="62"/>
      <c r="K2" s="81"/>
      <c r="L2" s="62"/>
      <c r="M2" s="62"/>
      <c r="N2" s="62"/>
    </row>
    <row r="3" customHeight="1" spans="1:14">
      <c r="A3" s="62"/>
      <c r="B3" s="62"/>
      <c r="C3" s="62"/>
      <c r="D3" s="81"/>
      <c r="E3" s="62"/>
      <c r="F3" s="62"/>
      <c r="G3" s="62"/>
      <c r="H3" s="66"/>
      <c r="I3" s="62"/>
      <c r="J3" s="62"/>
      <c r="K3" s="81"/>
      <c r="L3" s="62"/>
      <c r="M3" s="62"/>
      <c r="N3" s="27" t="s">
        <v>90</v>
      </c>
    </row>
    <row r="4" customHeight="1" spans="1:14">
      <c r="A4" s="42" t="s">
        <v>53</v>
      </c>
      <c r="B4" s="28" t="s">
        <v>54</v>
      </c>
      <c r="C4" s="42"/>
      <c r="D4" s="64"/>
      <c r="E4" s="42"/>
      <c r="F4" s="55"/>
      <c r="G4" s="42" t="s">
        <v>91</v>
      </c>
      <c r="H4" s="28"/>
      <c r="I4" s="42"/>
      <c r="J4" s="55"/>
      <c r="K4" s="64"/>
      <c r="L4" s="55"/>
      <c r="M4" s="55"/>
      <c r="N4" s="42" t="s">
        <v>55</v>
      </c>
    </row>
    <row r="5" customHeight="1" spans="1:14">
      <c r="A5" s="8" t="s">
        <v>92</v>
      </c>
      <c r="B5" s="8"/>
      <c r="C5" s="8" t="s">
        <v>93</v>
      </c>
      <c r="D5" s="8" t="s">
        <v>94</v>
      </c>
      <c r="E5" s="8"/>
      <c r="F5" s="8"/>
      <c r="G5" s="29" t="s">
        <v>95</v>
      </c>
      <c r="H5" s="8" t="s">
        <v>92</v>
      </c>
      <c r="I5" s="8"/>
      <c r="J5" s="8" t="s">
        <v>93</v>
      </c>
      <c r="K5" s="8" t="s">
        <v>94</v>
      </c>
      <c r="L5" s="8"/>
      <c r="M5" s="8"/>
      <c r="N5" s="29" t="s">
        <v>95</v>
      </c>
    </row>
    <row r="6" ht="24" customHeight="1" spans="1:14">
      <c r="A6" s="8"/>
      <c r="B6" s="8"/>
      <c r="C6" s="8"/>
      <c r="D6" s="29" t="s">
        <v>96</v>
      </c>
      <c r="E6" s="8" t="s">
        <v>97</v>
      </c>
      <c r="F6" s="8" t="s">
        <v>98</v>
      </c>
      <c r="G6" s="29"/>
      <c r="H6" s="8"/>
      <c r="I6" s="8"/>
      <c r="J6" s="8"/>
      <c r="K6" s="29" t="s">
        <v>99</v>
      </c>
      <c r="L6" s="8" t="s">
        <v>97</v>
      </c>
      <c r="M6" s="8" t="s">
        <v>98</v>
      </c>
      <c r="N6" s="29"/>
    </row>
    <row r="7" customHeight="1" spans="1:14">
      <c r="A7" s="8" t="s">
        <v>59</v>
      </c>
      <c r="B7" s="16" t="s">
        <v>100</v>
      </c>
      <c r="C7" s="18">
        <f t="shared" ref="C7:G7" si="0">C8+C10</f>
        <v>255537270.71</v>
      </c>
      <c r="D7" s="18">
        <f t="shared" si="0"/>
        <v>255537270.71</v>
      </c>
      <c r="E7" s="18">
        <f t="shared" si="0"/>
        <v>185244459.96</v>
      </c>
      <c r="F7" s="18">
        <f t="shared" si="0"/>
        <v>70292810.75</v>
      </c>
      <c r="G7" s="18">
        <f t="shared" si="0"/>
        <v>0</v>
      </c>
      <c r="H7" s="8">
        <v>27</v>
      </c>
      <c r="I7" s="16" t="s">
        <v>101</v>
      </c>
      <c r="J7" s="18">
        <f t="shared" ref="J7:N7" si="1">J8+J16</f>
        <v>191092572.12</v>
      </c>
      <c r="K7" s="18">
        <f t="shared" si="1"/>
        <v>191092572.12</v>
      </c>
      <c r="L7" s="18">
        <f t="shared" si="1"/>
        <v>120025234.8</v>
      </c>
      <c r="M7" s="18">
        <f t="shared" si="1"/>
        <v>71067337.32</v>
      </c>
      <c r="N7" s="18">
        <f t="shared" si="1"/>
        <v>0</v>
      </c>
    </row>
    <row r="8" customHeight="1" spans="1:14">
      <c r="A8" s="8" t="s">
        <v>61</v>
      </c>
      <c r="B8" s="16" t="s">
        <v>102</v>
      </c>
      <c r="C8" s="18">
        <f t="shared" ref="C8:C19" si="2">D8+G8</f>
        <v>199303022.11</v>
      </c>
      <c r="D8" s="18">
        <f t="shared" ref="D8:D19" si="3">E8+F8</f>
        <v>199303022.11</v>
      </c>
      <c r="E8" s="31">
        <v>185244459.96</v>
      </c>
      <c r="F8" s="31">
        <v>14058562.15</v>
      </c>
      <c r="G8" s="31"/>
      <c r="H8" s="8">
        <v>28</v>
      </c>
      <c r="I8" s="16" t="s">
        <v>103</v>
      </c>
      <c r="J8" s="18">
        <f t="shared" ref="J8:J11" si="4">K8+N8</f>
        <v>129246651.33</v>
      </c>
      <c r="K8" s="18">
        <f t="shared" ref="K8:K11" si="5">L8+M8</f>
        <v>129246651.33</v>
      </c>
      <c r="L8" s="18">
        <f>L9+L10+L11+L12+L13+L14+L15</f>
        <v>78949835.59</v>
      </c>
      <c r="M8" s="18">
        <f>M9++M10+M11+M12+M13+M15</f>
        <v>50296815.74</v>
      </c>
      <c r="N8" s="18">
        <f>N9+N10+N11+N13+N14+N15</f>
        <v>0</v>
      </c>
    </row>
    <row r="9" customHeight="1" spans="1:14">
      <c r="A9" s="8" t="s">
        <v>63</v>
      </c>
      <c r="B9" s="16" t="s">
        <v>104</v>
      </c>
      <c r="C9" s="18">
        <f t="shared" si="2"/>
        <v>0</v>
      </c>
      <c r="D9" s="18">
        <f t="shared" si="3"/>
        <v>0</v>
      </c>
      <c r="E9" s="31"/>
      <c r="F9" s="31"/>
      <c r="G9" s="31"/>
      <c r="H9" s="8">
        <v>29</v>
      </c>
      <c r="I9" s="16" t="s">
        <v>105</v>
      </c>
      <c r="J9" s="18">
        <f t="shared" si="4"/>
        <v>69999476.66</v>
      </c>
      <c r="K9" s="18">
        <f t="shared" si="5"/>
        <v>69999476.66</v>
      </c>
      <c r="L9" s="31">
        <v>68397776.95</v>
      </c>
      <c r="M9" s="31">
        <v>1601699.71</v>
      </c>
      <c r="N9" s="31"/>
    </row>
    <row r="10" customHeight="1" spans="1:14">
      <c r="A10" s="8" t="s">
        <v>65</v>
      </c>
      <c r="B10" s="16" t="s">
        <v>106</v>
      </c>
      <c r="C10" s="18">
        <f t="shared" si="2"/>
        <v>56234248.6</v>
      </c>
      <c r="D10" s="18">
        <f t="shared" si="3"/>
        <v>56234248.6</v>
      </c>
      <c r="E10" s="31"/>
      <c r="F10" s="31">
        <v>56234248.6</v>
      </c>
      <c r="G10" s="31"/>
      <c r="H10" s="8">
        <v>30</v>
      </c>
      <c r="I10" s="16" t="s">
        <v>107</v>
      </c>
      <c r="J10" s="18">
        <f t="shared" si="4"/>
        <v>13207763.95</v>
      </c>
      <c r="K10" s="18">
        <f t="shared" si="5"/>
        <v>13207763.95</v>
      </c>
      <c r="L10" s="113">
        <v>3804589.78</v>
      </c>
      <c r="M10" s="113">
        <v>9403174.17</v>
      </c>
      <c r="N10" s="113"/>
    </row>
    <row r="11" customHeight="1" spans="1:14">
      <c r="A11" s="8" t="s">
        <v>67</v>
      </c>
      <c r="B11" s="16" t="s">
        <v>108</v>
      </c>
      <c r="C11" s="18">
        <f t="shared" si="2"/>
        <v>7372741.06</v>
      </c>
      <c r="D11" s="18">
        <f t="shared" si="3"/>
        <v>7372741.06</v>
      </c>
      <c r="E11" s="18">
        <f t="shared" ref="E11:G11" si="6">E12+E13</f>
        <v>5824465.44</v>
      </c>
      <c r="F11" s="18">
        <f t="shared" si="6"/>
        <v>1548275.62</v>
      </c>
      <c r="G11" s="18">
        <f t="shared" si="6"/>
        <v>0</v>
      </c>
      <c r="H11" s="8">
        <v>31</v>
      </c>
      <c r="I11" s="16" t="s">
        <v>109</v>
      </c>
      <c r="J11" s="18">
        <f t="shared" si="4"/>
        <v>4049648</v>
      </c>
      <c r="K11" s="18">
        <f t="shared" si="5"/>
        <v>4049648</v>
      </c>
      <c r="L11" s="113">
        <v>19716.22</v>
      </c>
      <c r="M11" s="113">
        <v>4029931.78</v>
      </c>
      <c r="N11" s="113"/>
    </row>
    <row r="12" customHeight="1" spans="1:14">
      <c r="A12" s="8" t="s">
        <v>69</v>
      </c>
      <c r="B12" s="16" t="s">
        <v>110</v>
      </c>
      <c r="C12" s="18">
        <f t="shared" si="2"/>
        <v>2953604.92</v>
      </c>
      <c r="D12" s="18">
        <f t="shared" si="3"/>
        <v>2953604.92</v>
      </c>
      <c r="E12" s="31">
        <v>2333347.89</v>
      </c>
      <c r="F12" s="31">
        <v>620257.03</v>
      </c>
      <c r="G12" s="31"/>
      <c r="H12" s="8">
        <v>32</v>
      </c>
      <c r="I12" s="16" t="s">
        <v>111</v>
      </c>
      <c r="J12" s="18">
        <f>K12</f>
        <v>35262010.08</v>
      </c>
      <c r="K12" s="18">
        <f>M12+L12</f>
        <v>35262010.08</v>
      </c>
      <c r="L12" s="113"/>
      <c r="M12" s="113">
        <v>35262010.08</v>
      </c>
      <c r="N12" s="49" t="s">
        <v>112</v>
      </c>
    </row>
    <row r="13" customHeight="1" spans="1:14">
      <c r="A13" s="8" t="s">
        <v>71</v>
      </c>
      <c r="B13" s="16" t="s">
        <v>113</v>
      </c>
      <c r="C13" s="18">
        <f t="shared" si="2"/>
        <v>4419136.14</v>
      </c>
      <c r="D13" s="18">
        <f t="shared" si="3"/>
        <v>4419136.14</v>
      </c>
      <c r="E13" s="31">
        <v>3491117.55</v>
      </c>
      <c r="F13" s="31">
        <v>928018.59</v>
      </c>
      <c r="G13" s="31"/>
      <c r="H13" s="8">
        <v>33</v>
      </c>
      <c r="I13" s="16" t="s">
        <v>114</v>
      </c>
      <c r="J13" s="18">
        <f t="shared" ref="J13:J19" si="7">K13+N13</f>
        <v>461923.17</v>
      </c>
      <c r="K13" s="18">
        <f>L13+M13</f>
        <v>461923.17</v>
      </c>
      <c r="L13" s="113">
        <v>461923.17</v>
      </c>
      <c r="M13" s="113"/>
      <c r="N13" s="113"/>
    </row>
    <row r="14" customHeight="1" spans="1:14">
      <c r="A14" s="8" t="s">
        <v>73</v>
      </c>
      <c r="B14" s="100" t="s">
        <v>115</v>
      </c>
      <c r="C14" s="18">
        <f t="shared" si="2"/>
        <v>0</v>
      </c>
      <c r="D14" s="18">
        <f t="shared" si="3"/>
        <v>0</v>
      </c>
      <c r="E14" s="31"/>
      <c r="F14" s="31"/>
      <c r="G14" s="31"/>
      <c r="H14" s="8">
        <v>34</v>
      </c>
      <c r="I14" s="16" t="s">
        <v>116</v>
      </c>
      <c r="J14" s="18">
        <f t="shared" si="7"/>
        <v>6265829.47</v>
      </c>
      <c r="K14" s="18">
        <f>L14</f>
        <v>6265829.47</v>
      </c>
      <c r="L14" s="113">
        <v>6265829.47</v>
      </c>
      <c r="M14" s="49" t="s">
        <v>112</v>
      </c>
      <c r="N14" s="113"/>
    </row>
    <row r="15" ht="37.5" customHeight="1" spans="1:14">
      <c r="A15" s="8" t="s">
        <v>75</v>
      </c>
      <c r="B15" s="100" t="s">
        <v>117</v>
      </c>
      <c r="C15" s="18">
        <f t="shared" si="2"/>
        <v>0</v>
      </c>
      <c r="D15" s="18">
        <f t="shared" si="3"/>
        <v>0</v>
      </c>
      <c r="E15" s="31"/>
      <c r="F15" s="31"/>
      <c r="G15" s="31"/>
      <c r="H15" s="8">
        <v>35</v>
      </c>
      <c r="I15" s="16" t="s">
        <v>118</v>
      </c>
      <c r="J15" s="18">
        <f t="shared" si="7"/>
        <v>0</v>
      </c>
      <c r="K15" s="18">
        <f t="shared" ref="K15:K19" si="8">L15+M15</f>
        <v>0</v>
      </c>
      <c r="L15" s="31"/>
      <c r="M15" s="31"/>
      <c r="N15" s="31"/>
    </row>
    <row r="16" customHeight="1" spans="1:14">
      <c r="A16" s="8">
        <v>10</v>
      </c>
      <c r="B16" s="16" t="s">
        <v>119</v>
      </c>
      <c r="C16" s="18">
        <f t="shared" si="2"/>
        <v>236317.31</v>
      </c>
      <c r="D16" s="18">
        <f t="shared" si="3"/>
        <v>236317.31</v>
      </c>
      <c r="E16" s="113">
        <v>236317.31</v>
      </c>
      <c r="F16" s="113"/>
      <c r="G16" s="113"/>
      <c r="H16" s="8">
        <v>36</v>
      </c>
      <c r="I16" s="16" t="s">
        <v>120</v>
      </c>
      <c r="J16" s="18">
        <f t="shared" si="7"/>
        <v>61845920.79</v>
      </c>
      <c r="K16" s="18">
        <f t="shared" si="8"/>
        <v>61845920.79</v>
      </c>
      <c r="L16" s="18">
        <f>L17+L18+L19+L21</f>
        <v>41075399.21</v>
      </c>
      <c r="M16" s="18">
        <f>M17+M18+M19+M20+M21</f>
        <v>20770521.58</v>
      </c>
      <c r="N16" s="18">
        <f>N17+N18+N19</f>
        <v>0</v>
      </c>
    </row>
    <row r="17" customHeight="1" spans="1:14">
      <c r="A17" s="8">
        <v>11</v>
      </c>
      <c r="B17" s="16" t="s">
        <v>121</v>
      </c>
      <c r="C17" s="18">
        <f t="shared" si="2"/>
        <v>0</v>
      </c>
      <c r="D17" s="18">
        <f t="shared" si="3"/>
        <v>0</v>
      </c>
      <c r="E17" s="113"/>
      <c r="F17" s="113"/>
      <c r="G17" s="113"/>
      <c r="H17" s="8">
        <v>37</v>
      </c>
      <c r="I17" s="16" t="s">
        <v>122</v>
      </c>
      <c r="J17" s="18">
        <f t="shared" si="7"/>
        <v>36575038.33</v>
      </c>
      <c r="K17" s="18">
        <f t="shared" si="8"/>
        <v>36575038.33</v>
      </c>
      <c r="L17" s="31">
        <v>33073873.09</v>
      </c>
      <c r="M17" s="31">
        <v>3501165.24</v>
      </c>
      <c r="N17" s="31"/>
    </row>
    <row r="18" customHeight="1" spans="1:14">
      <c r="A18" s="8">
        <v>12</v>
      </c>
      <c r="B18" s="16" t="s">
        <v>123</v>
      </c>
      <c r="C18" s="18">
        <f t="shared" si="2"/>
        <v>0</v>
      </c>
      <c r="D18" s="18">
        <f t="shared" si="3"/>
        <v>0</v>
      </c>
      <c r="E18" s="113"/>
      <c r="F18" s="113"/>
      <c r="G18" s="113"/>
      <c r="H18" s="8">
        <v>38</v>
      </c>
      <c r="I18" s="16" t="s">
        <v>107</v>
      </c>
      <c r="J18" s="18">
        <f t="shared" si="7"/>
        <v>4554843.36</v>
      </c>
      <c r="K18" s="18">
        <f t="shared" si="8"/>
        <v>4554843.36</v>
      </c>
      <c r="L18" s="113">
        <v>4554843.36</v>
      </c>
      <c r="M18" s="113"/>
      <c r="N18" s="113"/>
    </row>
    <row r="19" customHeight="1" spans="1:14">
      <c r="A19" s="8">
        <v>13</v>
      </c>
      <c r="B19" s="16" t="s">
        <v>124</v>
      </c>
      <c r="C19" s="18">
        <f t="shared" si="2"/>
        <v>0</v>
      </c>
      <c r="D19" s="18">
        <f t="shared" si="3"/>
        <v>0</v>
      </c>
      <c r="E19" s="113"/>
      <c r="F19" s="113"/>
      <c r="G19" s="113"/>
      <c r="H19" s="8">
        <v>39</v>
      </c>
      <c r="I19" s="16" t="s">
        <v>109</v>
      </c>
      <c r="J19" s="18">
        <f t="shared" si="7"/>
        <v>5603749.07</v>
      </c>
      <c r="K19" s="18">
        <f t="shared" si="8"/>
        <v>5603749.07</v>
      </c>
      <c r="L19" s="113">
        <v>3446682.76</v>
      </c>
      <c r="M19" s="113">
        <v>2157066.31</v>
      </c>
      <c r="N19" s="113"/>
    </row>
    <row r="20" customHeight="1" spans="1:14">
      <c r="A20" s="8">
        <v>14</v>
      </c>
      <c r="B20" s="85"/>
      <c r="C20" s="85"/>
      <c r="D20" s="85"/>
      <c r="E20" s="85"/>
      <c r="F20" s="85"/>
      <c r="G20" s="85"/>
      <c r="H20" s="8">
        <v>40</v>
      </c>
      <c r="I20" s="16" t="s">
        <v>125</v>
      </c>
      <c r="J20" s="18">
        <f t="shared" ref="J20:J21" si="9">K20</f>
        <v>15112290.03</v>
      </c>
      <c r="K20" s="18">
        <f>M20</f>
        <v>15112290.03</v>
      </c>
      <c r="L20" s="49" t="s">
        <v>112</v>
      </c>
      <c r="M20" s="113">
        <v>15112290.03</v>
      </c>
      <c r="N20" s="49" t="s">
        <v>112</v>
      </c>
    </row>
    <row r="21" customHeight="1" spans="1:14">
      <c r="A21" s="8">
        <v>15</v>
      </c>
      <c r="B21" s="85"/>
      <c r="C21" s="85"/>
      <c r="D21" s="85"/>
      <c r="E21" s="85"/>
      <c r="F21" s="85"/>
      <c r="G21" s="85"/>
      <c r="H21" s="8">
        <v>41</v>
      </c>
      <c r="I21" s="16" t="s">
        <v>126</v>
      </c>
      <c r="J21" s="18">
        <f t="shared" si="9"/>
        <v>0</v>
      </c>
      <c r="K21" s="18">
        <f t="shared" ref="K21:K23" si="10">L21+M21</f>
        <v>0</v>
      </c>
      <c r="L21" s="113"/>
      <c r="M21" s="113"/>
      <c r="N21" s="49" t="s">
        <v>112</v>
      </c>
    </row>
    <row r="22" customHeight="1" spans="1:14">
      <c r="A22" s="8">
        <v>16</v>
      </c>
      <c r="B22" s="85"/>
      <c r="C22" s="85"/>
      <c r="D22" s="85"/>
      <c r="E22" s="85"/>
      <c r="F22" s="85"/>
      <c r="G22" s="85"/>
      <c r="H22" s="8">
        <v>42</v>
      </c>
      <c r="I22" s="16" t="s">
        <v>127</v>
      </c>
      <c r="J22" s="18">
        <f t="shared" ref="J22:J23" si="11">K22+N22</f>
        <v>5827976.15</v>
      </c>
      <c r="K22" s="18">
        <f t="shared" si="10"/>
        <v>5827976.15</v>
      </c>
      <c r="L22" s="113">
        <v>5827976.15</v>
      </c>
      <c r="M22" s="113"/>
      <c r="N22" s="31"/>
    </row>
    <row r="23" customHeight="1" spans="1:14">
      <c r="A23" s="8">
        <v>17</v>
      </c>
      <c r="B23" s="85"/>
      <c r="C23" s="85"/>
      <c r="D23" s="85"/>
      <c r="E23" s="85"/>
      <c r="F23" s="85"/>
      <c r="G23" s="85"/>
      <c r="H23" s="8">
        <v>43</v>
      </c>
      <c r="I23" s="16" t="s">
        <v>128</v>
      </c>
      <c r="J23" s="18">
        <f t="shared" si="11"/>
        <v>0</v>
      </c>
      <c r="K23" s="18">
        <f t="shared" si="10"/>
        <v>0</v>
      </c>
      <c r="L23" s="113"/>
      <c r="M23" s="113"/>
      <c r="N23" s="113"/>
    </row>
    <row r="24" customHeight="1" spans="1:14">
      <c r="A24" s="8">
        <v>18</v>
      </c>
      <c r="B24" s="16" t="s">
        <v>129</v>
      </c>
      <c r="C24" s="18">
        <f>D24</f>
        <v>540075.52</v>
      </c>
      <c r="D24" s="18">
        <f>F24</f>
        <v>540075.52</v>
      </c>
      <c r="E24" s="49" t="s">
        <v>112</v>
      </c>
      <c r="F24" s="31">
        <v>540075.52</v>
      </c>
      <c r="G24" s="49" t="s">
        <v>112</v>
      </c>
      <c r="H24" s="8">
        <v>44</v>
      </c>
      <c r="I24" s="16" t="s">
        <v>130</v>
      </c>
      <c r="J24" s="18">
        <f>K24</f>
        <v>138429.87</v>
      </c>
      <c r="K24" s="18">
        <f>M24</f>
        <v>138429.87</v>
      </c>
      <c r="L24" s="49" t="s">
        <v>112</v>
      </c>
      <c r="M24" s="113">
        <v>138429.87</v>
      </c>
      <c r="N24" s="49" t="s">
        <v>112</v>
      </c>
    </row>
    <row r="25" customHeight="1" spans="1:14">
      <c r="A25" s="8">
        <v>19</v>
      </c>
      <c r="B25" s="72" t="s">
        <v>131</v>
      </c>
      <c r="C25" s="18">
        <f t="shared" ref="C25:C28" si="12">D25+G25</f>
        <v>263686404.6</v>
      </c>
      <c r="D25" s="18">
        <f t="shared" ref="D25:D28" si="13">E25+F25</f>
        <v>263686404.6</v>
      </c>
      <c r="E25" s="18">
        <f>E7+E11+E14+E16+E18+E19</f>
        <v>191305242.71</v>
      </c>
      <c r="F25" s="18">
        <f>F7+F11+F14+F16+F18+F19+F24</f>
        <v>72381161.89</v>
      </c>
      <c r="G25" s="18">
        <f>G7+G11+G14+G16+G18+G19</f>
        <v>0</v>
      </c>
      <c r="H25" s="8">
        <v>45</v>
      </c>
      <c r="I25" s="72" t="s">
        <v>132</v>
      </c>
      <c r="J25" s="18">
        <f t="shared" ref="J25:J28" si="14">K25+N25</f>
        <v>197058978.14</v>
      </c>
      <c r="K25" s="18">
        <f t="shared" ref="K25:K28" si="15">L25+M25</f>
        <v>197058978.14</v>
      </c>
      <c r="L25" s="18">
        <f>L7+L22</f>
        <v>125853210.95</v>
      </c>
      <c r="M25" s="18">
        <f>M7+M22+M24</f>
        <v>71205767.19</v>
      </c>
      <c r="N25" s="18">
        <f>N7+N22</f>
        <v>0</v>
      </c>
    </row>
    <row r="26" customHeight="1" spans="1:14">
      <c r="A26" s="8">
        <v>20</v>
      </c>
      <c r="B26" s="16" t="s">
        <v>133</v>
      </c>
      <c r="C26" s="18">
        <f t="shared" si="12"/>
        <v>0</v>
      </c>
      <c r="D26" s="18">
        <f t="shared" si="13"/>
        <v>0</v>
      </c>
      <c r="E26" s="31"/>
      <c r="F26" s="31"/>
      <c r="G26" s="31"/>
      <c r="H26" s="8">
        <v>46</v>
      </c>
      <c r="I26" s="16" t="s">
        <v>134</v>
      </c>
      <c r="J26" s="18">
        <f t="shared" si="14"/>
        <v>0</v>
      </c>
      <c r="K26" s="18">
        <f t="shared" si="15"/>
        <v>0</v>
      </c>
      <c r="L26" s="31"/>
      <c r="M26" s="31"/>
      <c r="N26" s="31"/>
    </row>
    <row r="27" customHeight="1" spans="1:14">
      <c r="A27" s="8">
        <v>21</v>
      </c>
      <c r="B27" s="16" t="s">
        <v>135</v>
      </c>
      <c r="C27" s="18">
        <f t="shared" si="12"/>
        <v>0</v>
      </c>
      <c r="D27" s="18">
        <f t="shared" si="13"/>
        <v>0</v>
      </c>
      <c r="E27" s="31"/>
      <c r="F27" s="31"/>
      <c r="G27" s="31"/>
      <c r="H27" s="8">
        <v>47</v>
      </c>
      <c r="I27" s="16" t="s">
        <v>136</v>
      </c>
      <c r="J27" s="18">
        <f t="shared" si="14"/>
        <v>0</v>
      </c>
      <c r="K27" s="18">
        <f t="shared" si="15"/>
        <v>0</v>
      </c>
      <c r="L27" s="31"/>
      <c r="M27" s="31"/>
      <c r="N27" s="31"/>
    </row>
    <row r="28" customHeight="1" spans="1:14">
      <c r="A28" s="8">
        <v>22</v>
      </c>
      <c r="B28" s="72" t="s">
        <v>137</v>
      </c>
      <c r="C28" s="18">
        <f t="shared" si="12"/>
        <v>263686404.6</v>
      </c>
      <c r="D28" s="18">
        <f t="shared" si="13"/>
        <v>263686404.6</v>
      </c>
      <c r="E28" s="18">
        <f t="shared" ref="E28:G28" si="16">E25+E26+E27</f>
        <v>191305242.71</v>
      </c>
      <c r="F28" s="18">
        <f t="shared" si="16"/>
        <v>72381161.89</v>
      </c>
      <c r="G28" s="18">
        <f t="shared" si="16"/>
        <v>0</v>
      </c>
      <c r="H28" s="8">
        <v>48</v>
      </c>
      <c r="I28" s="72" t="s">
        <v>138</v>
      </c>
      <c r="J28" s="18">
        <f t="shared" si="14"/>
        <v>197058978.14</v>
      </c>
      <c r="K28" s="18">
        <f t="shared" si="15"/>
        <v>197058978.14</v>
      </c>
      <c r="L28" s="18">
        <f t="shared" ref="L28:N28" si="17">L25+L27+L26</f>
        <v>125853210.95</v>
      </c>
      <c r="M28" s="18">
        <f t="shared" si="17"/>
        <v>71205767.19</v>
      </c>
      <c r="N28" s="18">
        <f t="shared" si="17"/>
        <v>0</v>
      </c>
    </row>
    <row r="29" customHeight="1" spans="1:14">
      <c r="A29" s="8">
        <v>23</v>
      </c>
      <c r="B29" s="16"/>
      <c r="C29" s="68"/>
      <c r="D29" s="68"/>
      <c r="E29" s="68"/>
      <c r="F29" s="68"/>
      <c r="G29" s="68"/>
      <c r="H29" s="8">
        <v>49</v>
      </c>
      <c r="I29" s="72" t="s">
        <v>139</v>
      </c>
      <c r="J29" s="18">
        <f t="shared" ref="J29:N29" si="18">C28-J28</f>
        <v>66627426.46</v>
      </c>
      <c r="K29" s="18">
        <f t="shared" si="18"/>
        <v>66627426.46</v>
      </c>
      <c r="L29" s="18">
        <f t="shared" si="18"/>
        <v>65452031.76</v>
      </c>
      <c r="M29" s="18">
        <f t="shared" si="18"/>
        <v>1175394.7</v>
      </c>
      <c r="N29" s="18">
        <f t="shared" si="18"/>
        <v>0</v>
      </c>
    </row>
    <row r="30" customHeight="1" spans="1:14">
      <c r="A30" s="8">
        <v>24</v>
      </c>
      <c r="B30" s="16" t="s">
        <v>140</v>
      </c>
      <c r="C30" s="18">
        <f>D30+G30</f>
        <v>324864445.73</v>
      </c>
      <c r="D30" s="18">
        <f>E30+F30</f>
        <v>324864445.73</v>
      </c>
      <c r="E30" s="31">
        <v>177916727.38</v>
      </c>
      <c r="F30" s="31">
        <v>146947718.35</v>
      </c>
      <c r="G30" s="31"/>
      <c r="H30" s="8">
        <v>50</v>
      </c>
      <c r="I30" s="16" t="s">
        <v>141</v>
      </c>
      <c r="J30" s="18">
        <f t="shared" ref="J30:J32" si="19">K30+N30</f>
        <v>391491872.19</v>
      </c>
      <c r="K30" s="18">
        <f t="shared" ref="K30:K32" si="20">L30+M30</f>
        <v>391491872.19</v>
      </c>
      <c r="L30" s="18">
        <f t="shared" ref="L30:N30" si="21">(E28+E30)-L28</f>
        <v>243368759.14</v>
      </c>
      <c r="M30" s="18">
        <f t="shared" si="21"/>
        <v>148123113.05</v>
      </c>
      <c r="N30" s="18">
        <f t="shared" si="21"/>
        <v>0</v>
      </c>
    </row>
    <row r="31" customHeight="1" spans="1:14">
      <c r="A31" s="8">
        <v>25</v>
      </c>
      <c r="B31" s="16"/>
      <c r="C31" s="68"/>
      <c r="D31" s="68"/>
      <c r="E31" s="68"/>
      <c r="F31" s="68"/>
      <c r="G31" s="68"/>
      <c r="H31" s="8">
        <v>51</v>
      </c>
      <c r="I31" s="16" t="s">
        <v>142</v>
      </c>
      <c r="J31" s="18">
        <f t="shared" si="19"/>
        <v>0</v>
      </c>
      <c r="K31" s="18">
        <f t="shared" si="20"/>
        <v>0</v>
      </c>
      <c r="L31" s="31"/>
      <c r="M31" s="31"/>
      <c r="N31" s="31"/>
    </row>
    <row r="32" customHeight="1" spans="1:14">
      <c r="A32" s="8">
        <v>26</v>
      </c>
      <c r="B32" s="8" t="s">
        <v>143</v>
      </c>
      <c r="C32" s="18">
        <f>D32+G32</f>
        <v>588550850.33</v>
      </c>
      <c r="D32" s="18">
        <f>E32+F32</f>
        <v>588550850.33</v>
      </c>
      <c r="E32" s="18">
        <f t="shared" ref="E32:G32" si="22">E28+E30</f>
        <v>369221970.09</v>
      </c>
      <c r="F32" s="18">
        <f t="shared" si="22"/>
        <v>219328880.24</v>
      </c>
      <c r="G32" s="18">
        <f t="shared" si="22"/>
        <v>0</v>
      </c>
      <c r="H32" s="8">
        <v>52</v>
      </c>
      <c r="I32" s="8" t="s">
        <v>143</v>
      </c>
      <c r="J32" s="18">
        <f t="shared" si="19"/>
        <v>588550850.33</v>
      </c>
      <c r="K32" s="18">
        <f t="shared" si="20"/>
        <v>588550850.33</v>
      </c>
      <c r="L32" s="18">
        <f t="shared" ref="L32:N32" si="23">L28+L30</f>
        <v>369221970.09</v>
      </c>
      <c r="M32" s="18">
        <f t="shared" si="23"/>
        <v>219328880.24</v>
      </c>
      <c r="N32" s="18">
        <f t="shared" si="23"/>
        <v>0</v>
      </c>
    </row>
    <row r="33" ht="24" customHeight="1" spans="1:14">
      <c r="A33" s="60" t="s">
        <v>144</v>
      </c>
      <c r="B33" s="60"/>
      <c r="C33" s="114"/>
      <c r="D33" s="114"/>
      <c r="E33" s="114"/>
      <c r="F33" s="114"/>
      <c r="G33" s="114"/>
      <c r="H33" s="60"/>
      <c r="I33" s="60"/>
      <c r="J33" s="114"/>
      <c r="K33" s="114"/>
      <c r="L33" s="114"/>
      <c r="M33" s="114"/>
      <c r="N33" s="114"/>
    </row>
    <row r="34" customHeight="1" spans="1:14">
      <c r="A34" s="36" t="s">
        <v>145</v>
      </c>
      <c r="B34" s="36"/>
      <c r="C34" s="70"/>
      <c r="D34" s="70"/>
      <c r="E34" s="70"/>
      <c r="F34" s="70"/>
      <c r="G34" s="70"/>
      <c r="H34" s="36"/>
      <c r="I34" s="36"/>
      <c r="J34" s="70"/>
      <c r="K34" s="70"/>
      <c r="L34" s="70"/>
      <c r="M34" s="70"/>
      <c r="N34" s="70"/>
    </row>
    <row r="35" ht="24" customHeight="1" spans="1:14">
      <c r="A35" s="60" t="s">
        <v>146</v>
      </c>
      <c r="B35" s="36"/>
      <c r="C35" s="70"/>
      <c r="D35" s="70"/>
      <c r="E35" s="70"/>
      <c r="F35" s="70"/>
      <c r="G35" s="70"/>
      <c r="H35" s="36"/>
      <c r="I35" s="36"/>
      <c r="J35" s="70"/>
      <c r="K35" s="70"/>
      <c r="L35" s="70"/>
      <c r="M35" s="70"/>
      <c r="N35" s="70"/>
    </row>
    <row r="36" customHeight="1" spans="1:14">
      <c r="A36" s="36" t="s">
        <v>147</v>
      </c>
      <c r="B36" s="36"/>
      <c r="C36" s="70"/>
      <c r="D36" s="70"/>
      <c r="E36" s="70"/>
      <c r="F36" s="70"/>
      <c r="G36" s="70"/>
      <c r="H36" s="36"/>
      <c r="I36" s="36"/>
      <c r="J36" s="70"/>
      <c r="K36" s="70"/>
      <c r="L36" s="70"/>
      <c r="M36" s="70"/>
      <c r="N36" s="70"/>
    </row>
    <row r="37" customHeight="1" spans="1:14">
      <c r="A37" s="36" t="s">
        <v>87</v>
      </c>
      <c r="B37" s="36"/>
      <c r="C37" s="70"/>
      <c r="D37" s="70"/>
      <c r="E37" s="70"/>
      <c r="F37" s="70"/>
      <c r="G37" s="70"/>
      <c r="H37" s="36"/>
      <c r="I37" s="36"/>
      <c r="J37" s="70"/>
      <c r="K37" s="70"/>
      <c r="L37" s="70"/>
      <c r="M37" s="70"/>
      <c r="N37" s="70"/>
    </row>
    <row r="38" customHeight="1" spans="1:14">
      <c r="A38" s="36" t="s">
        <v>148</v>
      </c>
      <c r="B38" s="36"/>
      <c r="C38" s="70"/>
      <c r="D38" s="70"/>
      <c r="E38" s="70"/>
      <c r="F38" s="70"/>
      <c r="G38" s="70"/>
      <c r="H38" s="36"/>
      <c r="I38" s="36"/>
      <c r="J38" s="70"/>
      <c r="K38" s="70"/>
      <c r="L38" s="70"/>
      <c r="M38" s="70"/>
      <c r="N38" s="70"/>
    </row>
    <row r="39" customHeight="1" spans="1:14">
      <c r="A39" s="61"/>
      <c r="B39" s="63"/>
      <c r="C39" s="71"/>
      <c r="D39" s="71"/>
      <c r="E39" s="71"/>
      <c r="F39" s="71"/>
      <c r="G39" s="71"/>
      <c r="H39" s="63"/>
      <c r="I39" s="63"/>
      <c r="J39" s="71"/>
      <c r="K39" s="71"/>
      <c r="L39" s="71"/>
      <c r="M39" s="71"/>
      <c r="N39" s="71"/>
    </row>
  </sheetData>
  <sheetProtection sheet="1"/>
  <mergeCells count="16">
    <mergeCell ref="A1:N1"/>
    <mergeCell ref="D5:F5"/>
    <mergeCell ref="K5:M5"/>
    <mergeCell ref="A33:N33"/>
    <mergeCell ref="A34:N34"/>
    <mergeCell ref="A35:N35"/>
    <mergeCell ref="A36:N36"/>
    <mergeCell ref="A37:N37"/>
    <mergeCell ref="A38:N38"/>
    <mergeCell ref="A39:N39"/>
    <mergeCell ref="C5:C6"/>
    <mergeCell ref="G5:G6"/>
    <mergeCell ref="J5:J6"/>
    <mergeCell ref="N5:N6"/>
    <mergeCell ref="A5:B6"/>
    <mergeCell ref="H5:I6"/>
  </mergeCells>
  <printOptions horizontalCentered="1"/>
  <pageMargins left="1.17986111111111" right="1.17986111111111" top="1.17986111111111" bottom="1.17986111111111" header="0.509722222222222" footer="0.509722222222222"/>
  <pageSetup paperSize="9" scale="56" fitToWidth="0" fitToHeight="0" pageOrder="overThenDown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showGridLines="0" zoomScale="110" zoomScaleNormal="110" workbookViewId="0">
      <selection activeCell="H31" sqref="C7:C11 H7:H12 C31 H31"/>
    </sheetView>
  </sheetViews>
  <sheetFormatPr defaultColWidth="8" defaultRowHeight="14.25" customHeight="1"/>
  <cols>
    <col min="1" max="1" width="10.1416666666667" style="24" customWidth="1"/>
    <col min="2" max="2" width="24.7083333333333" style="24" customWidth="1"/>
    <col min="3" max="3" width="17.1416666666667" style="24" customWidth="1"/>
    <col min="4" max="4" width="18.2833333333333" style="24" customWidth="1"/>
    <col min="5" max="5" width="0.283333333333333" style="24" customWidth="1"/>
    <col min="6" max="6" width="6.56666666666667" style="24" customWidth="1"/>
    <col min="7" max="7" width="29" style="24" customWidth="1"/>
    <col min="8" max="8" width="17.1416666666667" style="24" customWidth="1"/>
    <col min="9" max="9" width="18.2833333333333" style="24" customWidth="1"/>
  </cols>
  <sheetData>
    <row r="1" ht="49.5" customHeight="1" spans="1:9">
      <c r="A1" s="1" t="s">
        <v>149</v>
      </c>
      <c r="B1" s="1"/>
      <c r="C1" s="1"/>
      <c r="D1" s="1"/>
      <c r="E1" s="110"/>
      <c r="F1" s="1"/>
      <c r="G1" s="1"/>
      <c r="H1" s="1"/>
      <c r="I1" s="1"/>
    </row>
    <row r="2" ht="13.5" customHeight="1" spans="1:9">
      <c r="A2" s="66"/>
      <c r="B2" s="66"/>
      <c r="C2" s="66"/>
      <c r="D2" s="66"/>
      <c r="E2" s="66"/>
      <c r="F2" s="66"/>
      <c r="G2" s="66"/>
      <c r="H2" s="66"/>
      <c r="I2" s="66"/>
    </row>
    <row r="3" ht="15" customHeight="1" spans="1:9">
      <c r="A3" s="53"/>
      <c r="B3" s="53"/>
      <c r="C3" s="53"/>
      <c r="D3" s="53"/>
      <c r="E3" s="53"/>
      <c r="F3" s="53"/>
      <c r="G3" s="53"/>
      <c r="H3" s="53"/>
      <c r="I3" s="27" t="s">
        <v>150</v>
      </c>
    </row>
    <row r="4" ht="15" customHeight="1" spans="1:9">
      <c r="A4" s="42" t="s">
        <v>53</v>
      </c>
      <c r="B4" s="28" t="s">
        <v>54</v>
      </c>
      <c r="C4" s="55"/>
      <c r="D4" s="55"/>
      <c r="E4" s="55"/>
      <c r="F4" s="28"/>
      <c r="G4" s="56" t="s">
        <v>91</v>
      </c>
      <c r="H4" s="55"/>
      <c r="I4" s="42" t="s">
        <v>151</v>
      </c>
    </row>
    <row r="5" ht="15" customHeight="1" spans="1:9">
      <c r="A5" s="8" t="s">
        <v>56</v>
      </c>
      <c r="B5" s="8"/>
      <c r="C5" s="8" t="s">
        <v>152</v>
      </c>
      <c r="D5" s="8"/>
      <c r="E5" s="83"/>
      <c r="F5" s="8" t="s">
        <v>56</v>
      </c>
      <c r="G5" s="8"/>
      <c r="H5" s="8" t="s">
        <v>153</v>
      </c>
      <c r="I5" s="8"/>
    </row>
    <row r="6" ht="15" customHeight="1" spans="1:9">
      <c r="A6" s="8"/>
      <c r="B6" s="8"/>
      <c r="C6" s="8" t="s">
        <v>154</v>
      </c>
      <c r="D6" s="8" t="s">
        <v>155</v>
      </c>
      <c r="E6" s="106"/>
      <c r="F6" s="8"/>
      <c r="G6" s="8"/>
      <c r="H6" s="8" t="s">
        <v>154</v>
      </c>
      <c r="I6" s="8" t="s">
        <v>156</v>
      </c>
    </row>
    <row r="7" ht="15" customHeight="1" spans="1:9">
      <c r="A7" s="8" t="s">
        <v>59</v>
      </c>
      <c r="B7" s="16" t="s">
        <v>157</v>
      </c>
      <c r="C7" s="31"/>
      <c r="D7" s="111"/>
      <c r="E7" s="106"/>
      <c r="F7" s="8" t="s">
        <v>158</v>
      </c>
      <c r="G7" s="16" t="s">
        <v>159</v>
      </c>
      <c r="H7" s="31">
        <v>1751751.39</v>
      </c>
      <c r="I7" s="111"/>
    </row>
    <row r="8" ht="15" customHeight="1" spans="1:9">
      <c r="A8" s="8" t="s">
        <v>61</v>
      </c>
      <c r="B8" s="16" t="s">
        <v>160</v>
      </c>
      <c r="C8" s="31">
        <v>13746737.89</v>
      </c>
      <c r="D8" s="111"/>
      <c r="E8" s="106"/>
      <c r="F8" s="8" t="s">
        <v>161</v>
      </c>
      <c r="G8" s="16" t="s">
        <v>162</v>
      </c>
      <c r="H8" s="31">
        <v>3076700</v>
      </c>
      <c r="I8" s="47"/>
    </row>
    <row r="9" ht="15" customHeight="1" spans="1:9">
      <c r="A9" s="8" t="s">
        <v>63</v>
      </c>
      <c r="B9" s="16" t="s">
        <v>163</v>
      </c>
      <c r="C9" s="31">
        <v>11041628.99</v>
      </c>
      <c r="D9" s="111"/>
      <c r="E9" s="106"/>
      <c r="F9" s="8" t="s">
        <v>164</v>
      </c>
      <c r="G9" s="16" t="s">
        <v>165</v>
      </c>
      <c r="H9" s="31"/>
      <c r="I9" s="47"/>
    </row>
    <row r="10" ht="15" customHeight="1" spans="1:9">
      <c r="A10" s="8" t="s">
        <v>65</v>
      </c>
      <c r="B10" s="16" t="s">
        <v>166</v>
      </c>
      <c r="C10" s="31"/>
      <c r="D10" s="111"/>
      <c r="E10" s="106"/>
      <c r="F10" s="8" t="s">
        <v>167</v>
      </c>
      <c r="G10" s="16" t="s">
        <v>168</v>
      </c>
      <c r="H10" s="31"/>
      <c r="I10" s="47"/>
    </row>
    <row r="11" ht="15" customHeight="1" spans="1:9">
      <c r="A11" s="8" t="s">
        <v>67</v>
      </c>
      <c r="B11" s="16" t="s">
        <v>169</v>
      </c>
      <c r="C11" s="31"/>
      <c r="D11" s="111"/>
      <c r="E11" s="106"/>
      <c r="F11" s="8" t="s">
        <v>170</v>
      </c>
      <c r="G11" s="16" t="s">
        <v>171</v>
      </c>
      <c r="H11" s="31"/>
      <c r="I11" s="111"/>
    </row>
    <row r="12" ht="15" customHeight="1" spans="1:9">
      <c r="A12" s="8" t="s">
        <v>69</v>
      </c>
      <c r="B12" s="16"/>
      <c r="C12" s="16"/>
      <c r="D12" s="16"/>
      <c r="E12" s="106"/>
      <c r="F12" s="8" t="s">
        <v>172</v>
      </c>
      <c r="G12" s="16" t="s">
        <v>173</v>
      </c>
      <c r="H12" s="31">
        <v>4770000</v>
      </c>
      <c r="I12" s="107" t="s">
        <v>174</v>
      </c>
    </row>
    <row r="13" ht="15" customHeight="1" spans="1:9">
      <c r="A13" s="8" t="s">
        <v>71</v>
      </c>
      <c r="B13" s="16"/>
      <c r="C13" s="16"/>
      <c r="D13" s="16"/>
      <c r="E13" s="106"/>
      <c r="F13" s="8" t="s">
        <v>175</v>
      </c>
      <c r="G13" s="16"/>
      <c r="H13" s="16"/>
      <c r="I13" s="16"/>
    </row>
    <row r="14" ht="15" customHeight="1" spans="1:9">
      <c r="A14" s="8" t="s">
        <v>73</v>
      </c>
      <c r="B14" s="16"/>
      <c r="C14" s="16"/>
      <c r="D14" s="16"/>
      <c r="E14" s="106"/>
      <c r="F14" s="8" t="s">
        <v>176</v>
      </c>
      <c r="G14" s="16"/>
      <c r="H14" s="16"/>
      <c r="I14" s="16"/>
    </row>
    <row r="15" ht="15" customHeight="1" spans="1:9">
      <c r="A15" s="8" t="s">
        <v>75</v>
      </c>
      <c r="B15" s="16"/>
      <c r="C15" s="16"/>
      <c r="D15" s="16"/>
      <c r="E15" s="106"/>
      <c r="F15" s="8" t="s">
        <v>177</v>
      </c>
      <c r="G15" s="16"/>
      <c r="H15" s="16"/>
      <c r="I15" s="16"/>
    </row>
    <row r="16" ht="15" customHeight="1" spans="1:9">
      <c r="A16" s="8" t="s">
        <v>77</v>
      </c>
      <c r="B16" s="16"/>
      <c r="C16" s="16"/>
      <c r="D16" s="16"/>
      <c r="E16" s="106"/>
      <c r="F16" s="8" t="s">
        <v>178</v>
      </c>
      <c r="G16" s="16"/>
      <c r="H16" s="16"/>
      <c r="I16" s="16"/>
    </row>
    <row r="17" ht="15" customHeight="1" spans="1:9">
      <c r="A17" s="8" t="s">
        <v>79</v>
      </c>
      <c r="B17" s="16"/>
      <c r="C17" s="16"/>
      <c r="D17" s="16"/>
      <c r="E17" s="106"/>
      <c r="F17" s="8" t="s">
        <v>179</v>
      </c>
      <c r="G17" s="16"/>
      <c r="H17" s="16"/>
      <c r="I17" s="16"/>
    </row>
    <row r="18" ht="15" customHeight="1" spans="1:9">
      <c r="A18" s="8" t="s">
        <v>81</v>
      </c>
      <c r="B18" s="16"/>
      <c r="C18" s="16"/>
      <c r="D18" s="16"/>
      <c r="E18" s="106"/>
      <c r="F18" s="8" t="s">
        <v>180</v>
      </c>
      <c r="G18" s="16"/>
      <c r="H18" s="16"/>
      <c r="I18" s="16"/>
    </row>
    <row r="19" ht="15" customHeight="1" spans="1:9">
      <c r="A19" s="8" t="s">
        <v>83</v>
      </c>
      <c r="B19" s="16"/>
      <c r="C19" s="16"/>
      <c r="D19" s="16"/>
      <c r="E19" s="106"/>
      <c r="F19" s="8" t="s">
        <v>181</v>
      </c>
      <c r="G19" s="16"/>
      <c r="H19" s="16"/>
      <c r="I19" s="16"/>
    </row>
    <row r="20" ht="15" customHeight="1" spans="1:9">
      <c r="A20" s="8" t="s">
        <v>182</v>
      </c>
      <c r="B20" s="16"/>
      <c r="C20" s="16"/>
      <c r="D20" s="16"/>
      <c r="E20" s="106"/>
      <c r="F20" s="8" t="s">
        <v>183</v>
      </c>
      <c r="G20" s="16"/>
      <c r="H20" s="16"/>
      <c r="I20" s="16"/>
    </row>
    <row r="21" ht="15" customHeight="1" spans="1:9">
      <c r="A21" s="8" t="s">
        <v>184</v>
      </c>
      <c r="B21" s="16"/>
      <c r="C21" s="16"/>
      <c r="D21" s="16"/>
      <c r="E21" s="106"/>
      <c r="F21" s="8" t="s">
        <v>185</v>
      </c>
      <c r="G21" s="16"/>
      <c r="H21" s="16"/>
      <c r="I21" s="16"/>
    </row>
    <row r="22" ht="15" customHeight="1" spans="1:9">
      <c r="A22" s="8" t="s">
        <v>186</v>
      </c>
      <c r="B22" s="16"/>
      <c r="C22" s="16"/>
      <c r="D22" s="16"/>
      <c r="E22" s="106"/>
      <c r="F22" s="8" t="s">
        <v>187</v>
      </c>
      <c r="G22" s="16"/>
      <c r="H22" s="16"/>
      <c r="I22" s="16"/>
    </row>
    <row r="23" ht="15" customHeight="1" spans="1:9">
      <c r="A23" s="8" t="s">
        <v>188</v>
      </c>
      <c r="B23" s="16"/>
      <c r="C23" s="16"/>
      <c r="D23" s="16"/>
      <c r="E23" s="106"/>
      <c r="F23" s="8" t="s">
        <v>189</v>
      </c>
      <c r="G23" s="16"/>
      <c r="H23" s="16"/>
      <c r="I23" s="16"/>
    </row>
    <row r="24" ht="15" customHeight="1" spans="1:9">
      <c r="A24" s="8" t="s">
        <v>190</v>
      </c>
      <c r="B24" s="16"/>
      <c r="C24" s="16"/>
      <c r="D24" s="16"/>
      <c r="E24" s="106"/>
      <c r="F24" s="8" t="s">
        <v>191</v>
      </c>
      <c r="G24" s="16"/>
      <c r="H24" s="16"/>
      <c r="I24" s="16"/>
    </row>
    <row r="25" ht="15" customHeight="1" spans="1:9">
      <c r="A25" s="8" t="s">
        <v>192</v>
      </c>
      <c r="B25" s="16"/>
      <c r="C25" s="16"/>
      <c r="D25" s="16"/>
      <c r="E25" s="106"/>
      <c r="F25" s="8" t="s">
        <v>193</v>
      </c>
      <c r="G25" s="16"/>
      <c r="H25" s="16"/>
      <c r="I25" s="16"/>
    </row>
    <row r="26" ht="15" customHeight="1" spans="1:9">
      <c r="A26" s="8" t="s">
        <v>194</v>
      </c>
      <c r="B26" s="16"/>
      <c r="C26" s="16"/>
      <c r="D26" s="16"/>
      <c r="E26" s="106"/>
      <c r="F26" s="8" t="s">
        <v>195</v>
      </c>
      <c r="G26" s="16"/>
      <c r="H26" s="16"/>
      <c r="I26" s="16"/>
    </row>
    <row r="27" ht="15" customHeight="1" spans="1:9">
      <c r="A27" s="8" t="s">
        <v>196</v>
      </c>
      <c r="B27" s="16"/>
      <c r="C27" s="16"/>
      <c r="D27" s="16"/>
      <c r="E27" s="106"/>
      <c r="F27" s="8" t="s">
        <v>197</v>
      </c>
      <c r="G27" s="16"/>
      <c r="H27" s="16"/>
      <c r="I27" s="16"/>
    </row>
    <row r="28" ht="15" customHeight="1" spans="1:9">
      <c r="A28" s="8" t="s">
        <v>198</v>
      </c>
      <c r="B28" s="16"/>
      <c r="C28" s="16"/>
      <c r="D28" s="16"/>
      <c r="E28" s="106"/>
      <c r="F28" s="8" t="s">
        <v>199</v>
      </c>
      <c r="G28" s="16"/>
      <c r="H28" s="16"/>
      <c r="I28" s="16"/>
    </row>
    <row r="29" ht="15" customHeight="1" spans="1:9">
      <c r="A29" s="8" t="s">
        <v>200</v>
      </c>
      <c r="B29" s="16"/>
      <c r="C29" s="16"/>
      <c r="D29" s="16"/>
      <c r="E29" s="106"/>
      <c r="F29" s="8" t="s">
        <v>201</v>
      </c>
      <c r="G29" s="16"/>
      <c r="H29" s="16"/>
      <c r="I29" s="16"/>
    </row>
    <row r="30" ht="15" customHeight="1" spans="1:9">
      <c r="A30" s="8" t="s">
        <v>202</v>
      </c>
      <c r="B30" s="16"/>
      <c r="C30" s="16"/>
      <c r="D30" s="16"/>
      <c r="E30" s="44"/>
      <c r="F30" s="8" t="s">
        <v>203</v>
      </c>
      <c r="G30" s="16"/>
      <c r="H30" s="16"/>
      <c r="I30" s="16"/>
    </row>
    <row r="31" ht="15" customHeight="1" spans="1:9">
      <c r="A31" s="8" t="s">
        <v>204</v>
      </c>
      <c r="B31" s="8" t="s">
        <v>205</v>
      </c>
      <c r="C31" s="18">
        <f>C7+C8+C10+C11</f>
        <v>13746737.89</v>
      </c>
      <c r="D31" s="111"/>
      <c r="E31" s="8"/>
      <c r="F31" s="8" t="s">
        <v>206</v>
      </c>
      <c r="G31" s="8" t="s">
        <v>205</v>
      </c>
      <c r="H31" s="18">
        <f>H7+H8+H9+H10+H11+H12</f>
        <v>9598451.39</v>
      </c>
      <c r="I31" s="111"/>
    </row>
    <row r="32" ht="13.5" customHeight="1" spans="1:9">
      <c r="A32" s="58" t="s">
        <v>207</v>
      </c>
      <c r="B32" s="58"/>
      <c r="C32" s="69"/>
      <c r="D32" s="58"/>
      <c r="E32" s="58"/>
      <c r="F32" s="58"/>
      <c r="G32" s="58"/>
      <c r="H32" s="69"/>
      <c r="I32" s="58"/>
    </row>
    <row r="33" ht="13.5" customHeight="1" spans="1:9">
      <c r="A33" s="36" t="s">
        <v>87</v>
      </c>
      <c r="B33" s="36"/>
      <c r="C33" s="70"/>
      <c r="D33" s="36"/>
      <c r="E33" s="36"/>
      <c r="F33" s="36"/>
      <c r="G33" s="36"/>
      <c r="H33" s="70"/>
      <c r="I33" s="36"/>
    </row>
    <row r="34" ht="13.5" customHeight="1" spans="1:9">
      <c r="A34" s="36" t="s">
        <v>148</v>
      </c>
      <c r="B34" s="36"/>
      <c r="C34" s="70"/>
      <c r="D34" s="36"/>
      <c r="E34" s="36"/>
      <c r="F34" s="36"/>
      <c r="G34" s="36"/>
      <c r="H34" s="70"/>
      <c r="I34" s="36"/>
    </row>
    <row r="37" customHeight="1" spans="1:9">
      <c r="A37" s="63"/>
      <c r="B37" s="63"/>
      <c r="C37" s="71"/>
      <c r="D37" s="63"/>
      <c r="E37" s="63"/>
      <c r="F37" s="63"/>
      <c r="G37" s="63"/>
      <c r="H37" s="71"/>
      <c r="I37" s="63"/>
    </row>
  </sheetData>
  <sheetProtection sheet="1"/>
  <mergeCells count="11">
    <mergeCell ref="A1:I1"/>
    <mergeCell ref="B4:C4"/>
    <mergeCell ref="D4:F4"/>
    <mergeCell ref="C5:D5"/>
    <mergeCell ref="H5:I5"/>
    <mergeCell ref="A32:I32"/>
    <mergeCell ref="A33:I33"/>
    <mergeCell ref="A34:I34"/>
    <mergeCell ref="A37:I37"/>
    <mergeCell ref="A5:B6"/>
    <mergeCell ref="F5:G6"/>
  </mergeCells>
  <printOptions horizontalCentered="1"/>
  <pageMargins left="1.17986111111111" right="1.17986111111111" top="1.17986111111111" bottom="1.17986111111111" header="0.509722222222222" footer="0.509722222222222"/>
  <pageSetup paperSize="9" scale="90" fitToWidth="0" fitToHeight="0" pageOrder="overThenDown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zoomScale="120" zoomScaleNormal="120" workbookViewId="0">
      <selection activeCell="C7" sqref="C7:D20"/>
    </sheetView>
  </sheetViews>
  <sheetFormatPr defaultColWidth="8" defaultRowHeight="14.25" customHeight="1" outlineLevelCol="3"/>
  <cols>
    <col min="1" max="1" width="11.2833333333333" style="24" customWidth="1"/>
    <col min="2" max="2" width="38.425" style="24" customWidth="1"/>
    <col min="3" max="3" width="25.2833333333333" style="24" customWidth="1"/>
    <col min="4" max="4" width="27.5666666666667" style="24" customWidth="1"/>
  </cols>
  <sheetData>
    <row r="1" ht="55.5" customHeight="1" spans="1:4">
      <c r="A1" s="1" t="s">
        <v>208</v>
      </c>
      <c r="B1" s="1"/>
      <c r="C1" s="1"/>
      <c r="D1" s="1"/>
    </row>
    <row r="2" ht="0.75" customHeight="1" spans="1:4">
      <c r="A2" s="66"/>
      <c r="B2" s="66"/>
      <c r="C2" s="62"/>
      <c r="D2" s="108"/>
    </row>
    <row r="3" ht="15" customHeight="1" spans="1:4">
      <c r="A3" s="36"/>
      <c r="B3" s="36"/>
      <c r="C3" s="36"/>
      <c r="D3" s="27" t="s">
        <v>209</v>
      </c>
    </row>
    <row r="4" ht="15" customHeight="1" spans="1:4">
      <c r="A4" s="42" t="s">
        <v>53</v>
      </c>
      <c r="B4" s="28" t="s">
        <v>54</v>
      </c>
      <c r="C4" s="109">
        <v>44926</v>
      </c>
      <c r="D4" s="42" t="s">
        <v>55</v>
      </c>
    </row>
    <row r="5" ht="15" customHeight="1" spans="1:4">
      <c r="A5" s="8" t="s">
        <v>210</v>
      </c>
      <c r="B5" s="8"/>
      <c r="C5" s="8" t="s">
        <v>57</v>
      </c>
      <c r="D5" s="8" t="s">
        <v>58</v>
      </c>
    </row>
    <row r="6" ht="15" customHeight="1" spans="1:4">
      <c r="A6" s="8"/>
      <c r="B6" s="8"/>
      <c r="C6" s="8"/>
      <c r="D6" s="8"/>
    </row>
    <row r="7" ht="18.75" customHeight="1" spans="1:4">
      <c r="A7" s="8" t="s">
        <v>59</v>
      </c>
      <c r="B7" s="16" t="s">
        <v>60</v>
      </c>
      <c r="C7" s="18">
        <f t="shared" ref="C7:D7" si="0">SUM(C8:C12)</f>
        <v>44091183.28</v>
      </c>
      <c r="D7" s="18">
        <f t="shared" si="0"/>
        <v>50514102.07</v>
      </c>
    </row>
    <row r="8" ht="18.75" customHeight="1" spans="1:4">
      <c r="A8" s="8" t="s">
        <v>61</v>
      </c>
      <c r="B8" s="16" t="s">
        <v>62</v>
      </c>
      <c r="C8" s="31"/>
      <c r="D8" s="31"/>
    </row>
    <row r="9" ht="18.75" customHeight="1" spans="1:4">
      <c r="A9" s="8" t="s">
        <v>63</v>
      </c>
      <c r="B9" s="16" t="s">
        <v>64</v>
      </c>
      <c r="C9" s="31">
        <v>425560.4</v>
      </c>
      <c r="D9" s="31">
        <v>685750.32</v>
      </c>
    </row>
    <row r="10" ht="18.75" customHeight="1" spans="1:4">
      <c r="A10" s="8" t="s">
        <v>65</v>
      </c>
      <c r="B10" s="16" t="s">
        <v>66</v>
      </c>
      <c r="C10" s="31">
        <v>43665622.88</v>
      </c>
      <c r="D10" s="31">
        <v>49828351.75</v>
      </c>
    </row>
    <row r="11" ht="18.75" customHeight="1" spans="1:4">
      <c r="A11" s="8" t="s">
        <v>67</v>
      </c>
      <c r="B11" s="16" t="s">
        <v>68</v>
      </c>
      <c r="C11" s="31"/>
      <c r="D11" s="46">
        <f>其医暂2022nb06!H31</f>
        <v>0</v>
      </c>
    </row>
    <row r="12" ht="18.75" customHeight="1" spans="1:4">
      <c r="A12" s="8" t="s">
        <v>69</v>
      </c>
      <c r="B12" s="16" t="s">
        <v>70</v>
      </c>
      <c r="C12" s="31"/>
      <c r="D12" s="31">
        <v>0</v>
      </c>
    </row>
    <row r="13" ht="18.75" customHeight="1" spans="1:4">
      <c r="A13" s="8" t="s">
        <v>71</v>
      </c>
      <c r="B13" s="16" t="s">
        <v>72</v>
      </c>
      <c r="C13" s="18">
        <f t="shared" ref="C13:D13" si="1">SUM(C14:C15)</f>
        <v>1683531.14</v>
      </c>
      <c r="D13" s="18">
        <f t="shared" si="1"/>
        <v>1685361.5</v>
      </c>
    </row>
    <row r="14" ht="18.75" customHeight="1" spans="1:4">
      <c r="A14" s="8" t="s">
        <v>73</v>
      </c>
      <c r="B14" s="16" t="s">
        <v>74</v>
      </c>
      <c r="C14" s="31">
        <v>1683531.14</v>
      </c>
      <c r="D14" s="46">
        <f>其医暂2022nb06!C31</f>
        <v>1685361.5</v>
      </c>
    </row>
    <row r="15" ht="18.75" customHeight="1" spans="1:4">
      <c r="A15" s="8" t="s">
        <v>75</v>
      </c>
      <c r="B15" s="16" t="s">
        <v>211</v>
      </c>
      <c r="C15" s="31"/>
      <c r="D15" s="31"/>
    </row>
    <row r="16" ht="18.75" customHeight="1" spans="1:4">
      <c r="A16" s="8" t="s">
        <v>77</v>
      </c>
      <c r="B16" s="16" t="s">
        <v>78</v>
      </c>
      <c r="C16" s="18">
        <f t="shared" ref="C16:D16" si="2">SUM(C17:C20)</f>
        <v>42407652.14</v>
      </c>
      <c r="D16" s="18">
        <f t="shared" si="2"/>
        <v>48828740.57</v>
      </c>
    </row>
    <row r="17" ht="18.75" customHeight="1" spans="1:4">
      <c r="A17" s="8" t="s">
        <v>79</v>
      </c>
      <c r="B17" s="16" t="s">
        <v>212</v>
      </c>
      <c r="C17" s="46">
        <f>'其医收支2022nb05-1'!C18</f>
        <v>8309303.61</v>
      </c>
      <c r="D17" s="46">
        <f>'其医收支2022nb05-1'!F18</f>
        <v>8298403.02</v>
      </c>
    </row>
    <row r="18" ht="18.75" customHeight="1" spans="1:4">
      <c r="A18" s="8" t="s">
        <v>81</v>
      </c>
      <c r="B18" s="16" t="s">
        <v>213</v>
      </c>
      <c r="C18" s="46">
        <f>'其医收支2022nb05-1'!C30</f>
        <v>-12223441.76</v>
      </c>
      <c r="D18" s="46">
        <f>'其医收支2022nb05-1'!F30</f>
        <v>-12120584.04</v>
      </c>
    </row>
    <row r="19" ht="18.75" customHeight="1" spans="1:4">
      <c r="A19" s="8" t="s">
        <v>83</v>
      </c>
      <c r="B19" s="16" t="s">
        <v>214</v>
      </c>
      <c r="C19" s="46">
        <f>'其医收支2022nb05-2'!C17</f>
        <v>46321790.29</v>
      </c>
      <c r="D19" s="46">
        <f>'其医收支2022nb05-2'!F17</f>
        <v>52650921.59</v>
      </c>
    </row>
    <row r="20" ht="25.5" customHeight="1" spans="1:4">
      <c r="A20" s="8">
        <v>14</v>
      </c>
      <c r="B20" s="100" t="s">
        <v>215</v>
      </c>
      <c r="C20" s="46">
        <f>'其医收支2022nb05-2'!C31</f>
        <v>0</v>
      </c>
      <c r="D20" s="46">
        <f>'其医收支2022nb05-2'!F31</f>
        <v>0</v>
      </c>
    </row>
    <row r="21" ht="18.75" customHeight="1" spans="1:4">
      <c r="A21" s="36" t="s">
        <v>85</v>
      </c>
      <c r="B21" s="36"/>
      <c r="C21" s="36"/>
      <c r="D21" s="36"/>
    </row>
    <row r="22" ht="13.5" customHeight="1" spans="1:4">
      <c r="A22" s="36" t="s">
        <v>216</v>
      </c>
      <c r="B22" s="36"/>
      <c r="C22" s="36"/>
      <c r="D22" s="36"/>
    </row>
    <row r="23" ht="13.5" customHeight="1" spans="1:4">
      <c r="A23" s="36" t="s">
        <v>87</v>
      </c>
      <c r="B23" s="36"/>
      <c r="C23" s="36"/>
      <c r="D23" s="36"/>
    </row>
    <row r="24" ht="13.5" customHeight="1" spans="1:4">
      <c r="A24" s="36" t="s">
        <v>217</v>
      </c>
      <c r="B24" s="36"/>
      <c r="C24" s="36"/>
      <c r="D24" s="36"/>
    </row>
    <row r="25" ht="13.5" customHeight="1" spans="1:4">
      <c r="A25" s="63"/>
      <c r="B25" s="63"/>
      <c r="C25" s="63"/>
      <c r="D25" s="63"/>
    </row>
  </sheetData>
  <sheetProtection sheet="1"/>
  <mergeCells count="8">
    <mergeCell ref="A1:D1"/>
    <mergeCell ref="A21:D21"/>
    <mergeCell ref="A22:D22"/>
    <mergeCell ref="A23:D23"/>
    <mergeCell ref="A24:D24"/>
    <mergeCell ref="C5:C6"/>
    <mergeCell ref="D5:D6"/>
    <mergeCell ref="A5:B6"/>
  </mergeCells>
  <printOptions horizontalCentered="1"/>
  <pageMargins left="1.17986111111111" right="1.17986111111111" top="1.17986111111111" bottom="1.17986111111111" header="0.509722222222222" footer="0.509722222222222"/>
  <pageSetup paperSize="9" fitToWidth="0" fitToHeight="0" pageOrder="overThenDown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zoomScale="95" zoomScaleNormal="95" workbookViewId="0">
      <selection activeCell="C8" sqref="C8:C11 F8:F18 F21:F30 C30 C21:C28 C18 C16 C13:C15"/>
    </sheetView>
  </sheetViews>
  <sheetFormatPr defaultColWidth="8" defaultRowHeight="14.25" customHeight="1" outlineLevelCol="5"/>
  <cols>
    <col min="1" max="1" width="10.8583333333333" style="24" customWidth="1"/>
    <col min="2" max="2" width="32" style="24" customWidth="1"/>
    <col min="3" max="3" width="21.5666666666667" style="24" customWidth="1"/>
    <col min="4" max="4" width="10.1416666666667" style="24" customWidth="1"/>
    <col min="5" max="5" width="28.425" style="24" customWidth="1"/>
    <col min="6" max="6" width="21.5666666666667" style="24" customWidth="1"/>
  </cols>
  <sheetData>
    <row r="1" ht="37.5" customHeight="1" spans="1:6">
      <c r="A1" s="1" t="s">
        <v>218</v>
      </c>
      <c r="B1" s="1"/>
      <c r="C1" s="1"/>
      <c r="D1" s="1"/>
      <c r="E1" s="1"/>
      <c r="F1" s="1"/>
    </row>
    <row r="2" ht="0.75" customHeight="1" spans="1:6">
      <c r="A2" s="62"/>
      <c r="B2" s="65"/>
      <c r="C2" s="65"/>
      <c r="D2" s="65"/>
      <c r="E2" s="65"/>
      <c r="F2" s="65"/>
    </row>
    <row r="3" ht="0.75" customHeight="1" spans="1:6">
      <c r="A3" s="62"/>
      <c r="B3" s="66"/>
      <c r="C3" s="66"/>
      <c r="D3" s="66"/>
      <c r="E3" s="66"/>
      <c r="F3" s="66"/>
    </row>
    <row r="4" ht="15" customHeight="1" spans="1:6">
      <c r="A4" s="27"/>
      <c r="B4" s="53"/>
      <c r="C4" s="53"/>
      <c r="D4" s="53"/>
      <c r="E4" s="53"/>
      <c r="F4" s="27" t="s">
        <v>219</v>
      </c>
    </row>
    <row r="5" ht="15" customHeight="1" spans="1:6">
      <c r="A5" s="42" t="s">
        <v>53</v>
      </c>
      <c r="B5" s="28" t="s">
        <v>54</v>
      </c>
      <c r="C5" s="42"/>
      <c r="D5" s="42"/>
      <c r="E5" s="56" t="s">
        <v>91</v>
      </c>
      <c r="F5" s="42" t="s">
        <v>151</v>
      </c>
    </row>
    <row r="6" ht="15" customHeight="1" spans="1:6">
      <c r="A6" s="8" t="s">
        <v>220</v>
      </c>
      <c r="B6" s="8"/>
      <c r="C6" s="8" t="s">
        <v>221</v>
      </c>
      <c r="D6" s="8" t="s">
        <v>220</v>
      </c>
      <c r="E6" s="8"/>
      <c r="F6" s="8" t="s">
        <v>221</v>
      </c>
    </row>
    <row r="7" ht="15" customHeight="1" spans="1:6">
      <c r="A7" s="8" t="s">
        <v>59</v>
      </c>
      <c r="B7" s="16" t="s">
        <v>222</v>
      </c>
      <c r="C7" s="49" t="s">
        <v>112</v>
      </c>
      <c r="D7" s="8">
        <v>25</v>
      </c>
      <c r="E7" s="67" t="s">
        <v>222</v>
      </c>
      <c r="F7" s="49" t="s">
        <v>112</v>
      </c>
    </row>
    <row r="8" ht="15" customHeight="1" spans="1:6">
      <c r="A8" s="8" t="s">
        <v>61</v>
      </c>
      <c r="B8" s="16" t="s">
        <v>223</v>
      </c>
      <c r="C8" s="31">
        <v>1150000</v>
      </c>
      <c r="D8" s="8">
        <v>26</v>
      </c>
      <c r="E8" s="16" t="s">
        <v>224</v>
      </c>
      <c r="F8" s="18">
        <f>F9+F10+F11</f>
        <v>1162438.69</v>
      </c>
    </row>
    <row r="9" ht="15" customHeight="1" spans="1:6">
      <c r="A9" s="8" t="s">
        <v>63</v>
      </c>
      <c r="B9" s="16" t="s">
        <v>225</v>
      </c>
      <c r="C9" s="31">
        <v>1538.1</v>
      </c>
      <c r="D9" s="8">
        <v>27</v>
      </c>
      <c r="E9" s="16" t="s">
        <v>226</v>
      </c>
      <c r="F9" s="31">
        <v>877019.19</v>
      </c>
    </row>
    <row r="10" ht="15" customHeight="1" spans="1:6">
      <c r="A10" s="8" t="s">
        <v>65</v>
      </c>
      <c r="B10" s="16" t="s">
        <v>227</v>
      </c>
      <c r="C10" s="31"/>
      <c r="D10" s="8">
        <v>28</v>
      </c>
      <c r="E10" s="16" t="s">
        <v>228</v>
      </c>
      <c r="F10" s="31">
        <v>285419.5</v>
      </c>
    </row>
    <row r="11" ht="15" customHeight="1" spans="1:6">
      <c r="A11" s="8" t="s">
        <v>67</v>
      </c>
      <c r="B11" s="16" t="s">
        <v>229</v>
      </c>
      <c r="C11" s="31"/>
      <c r="D11" s="8">
        <v>29</v>
      </c>
      <c r="E11" s="16" t="s">
        <v>230</v>
      </c>
      <c r="F11" s="31"/>
    </row>
    <row r="12" ht="15" customHeight="1" spans="1:6">
      <c r="A12" s="8">
        <v>6</v>
      </c>
      <c r="B12" s="16"/>
      <c r="C12" s="68"/>
      <c r="D12" s="8">
        <v>30</v>
      </c>
      <c r="E12" s="16" t="s">
        <v>231</v>
      </c>
      <c r="F12" s="31"/>
    </row>
    <row r="13" ht="15" customHeight="1" spans="1:6">
      <c r="A13" s="8">
        <v>7</v>
      </c>
      <c r="B13" s="72" t="s">
        <v>131</v>
      </c>
      <c r="C13" s="18">
        <f>C8+C9+C10+C11</f>
        <v>1151538.1</v>
      </c>
      <c r="D13" s="8">
        <v>31</v>
      </c>
      <c r="E13" s="72" t="s">
        <v>132</v>
      </c>
      <c r="F13" s="18">
        <f>F8+F12</f>
        <v>1162438.69</v>
      </c>
    </row>
    <row r="14" ht="15" customHeight="1" spans="1:6">
      <c r="A14" s="8">
        <v>8</v>
      </c>
      <c r="B14" s="16" t="s">
        <v>232</v>
      </c>
      <c r="C14" s="31"/>
      <c r="D14" s="8">
        <v>32</v>
      </c>
      <c r="E14" s="16" t="s">
        <v>233</v>
      </c>
      <c r="F14" s="31"/>
    </row>
    <row r="15" ht="15" customHeight="1" spans="1:6">
      <c r="A15" s="8">
        <v>9</v>
      </c>
      <c r="B15" s="16" t="s">
        <v>234</v>
      </c>
      <c r="C15" s="31"/>
      <c r="D15" s="8">
        <v>33</v>
      </c>
      <c r="E15" s="16" t="s">
        <v>235</v>
      </c>
      <c r="F15" s="31"/>
    </row>
    <row r="16" ht="15" customHeight="1" spans="1:6">
      <c r="A16" s="8">
        <v>10</v>
      </c>
      <c r="B16" s="72" t="s">
        <v>137</v>
      </c>
      <c r="C16" s="18">
        <f>C8+C9+C10+C11+C14+C15</f>
        <v>1151538.1</v>
      </c>
      <c r="D16" s="8">
        <v>34</v>
      </c>
      <c r="E16" s="72" t="s">
        <v>138</v>
      </c>
      <c r="F16" s="18">
        <f>F8+F12+F14+F15</f>
        <v>1162438.69</v>
      </c>
    </row>
    <row r="17" ht="15" customHeight="1" spans="1:6">
      <c r="A17" s="8">
        <v>11</v>
      </c>
      <c r="B17" s="16"/>
      <c r="C17" s="16"/>
      <c r="D17" s="8">
        <v>35</v>
      </c>
      <c r="E17" s="72" t="s">
        <v>139</v>
      </c>
      <c r="F17" s="18">
        <f>C16-F16</f>
        <v>-10900.5899999999</v>
      </c>
    </row>
    <row r="18" ht="15" customHeight="1" spans="1:6">
      <c r="A18" s="8">
        <v>12</v>
      </c>
      <c r="B18" s="16" t="s">
        <v>236</v>
      </c>
      <c r="C18" s="31">
        <v>8309303.61</v>
      </c>
      <c r="D18" s="8">
        <v>36</v>
      </c>
      <c r="E18" s="16" t="s">
        <v>237</v>
      </c>
      <c r="F18" s="18">
        <f>(C16+C18)-F16</f>
        <v>8298403.02</v>
      </c>
    </row>
    <row r="19" ht="15" customHeight="1" spans="1:6">
      <c r="A19" s="8">
        <v>13</v>
      </c>
      <c r="B19" s="16"/>
      <c r="C19" s="68"/>
      <c r="D19" s="8">
        <v>37</v>
      </c>
      <c r="E19" s="8"/>
      <c r="F19" s="68"/>
    </row>
    <row r="20" ht="15" customHeight="1" spans="1:6">
      <c r="A20" s="8">
        <v>14</v>
      </c>
      <c r="B20" s="16" t="s">
        <v>238</v>
      </c>
      <c r="C20" s="49" t="s">
        <v>112</v>
      </c>
      <c r="D20" s="8">
        <v>38</v>
      </c>
      <c r="E20" s="16" t="s">
        <v>238</v>
      </c>
      <c r="F20" s="49" t="s">
        <v>112</v>
      </c>
    </row>
    <row r="21" ht="15" customHeight="1" spans="1:6">
      <c r="A21" s="8">
        <v>15</v>
      </c>
      <c r="B21" s="16" t="s">
        <v>239</v>
      </c>
      <c r="C21" s="31">
        <v>2032000</v>
      </c>
      <c r="D21" s="8">
        <v>39</v>
      </c>
      <c r="E21" s="16" t="s">
        <v>240</v>
      </c>
      <c r="F21" s="31">
        <v>1930362.72</v>
      </c>
    </row>
    <row r="22" ht="15" customHeight="1" spans="1:6">
      <c r="A22" s="8">
        <v>16</v>
      </c>
      <c r="B22" s="16" t="s">
        <v>225</v>
      </c>
      <c r="C22" s="31">
        <v>1220.44</v>
      </c>
      <c r="D22" s="8">
        <v>40</v>
      </c>
      <c r="E22" s="16" t="s">
        <v>226</v>
      </c>
      <c r="F22" s="31">
        <v>1286174.29</v>
      </c>
    </row>
    <row r="23" ht="15" customHeight="1" spans="1:6">
      <c r="A23" s="8">
        <v>17</v>
      </c>
      <c r="B23" s="16" t="s">
        <v>227</v>
      </c>
      <c r="C23" s="31"/>
      <c r="D23" s="8">
        <v>41</v>
      </c>
      <c r="E23" s="16" t="s">
        <v>228</v>
      </c>
      <c r="F23" s="31">
        <v>644188.43</v>
      </c>
    </row>
    <row r="24" ht="15" customHeight="1" spans="1:6">
      <c r="A24" s="8">
        <v>18</v>
      </c>
      <c r="B24" s="16" t="s">
        <v>229</v>
      </c>
      <c r="C24" s="31"/>
      <c r="D24" s="8">
        <v>42</v>
      </c>
      <c r="E24" s="16" t="s">
        <v>231</v>
      </c>
      <c r="F24" s="31"/>
    </row>
    <row r="25" ht="15" customHeight="1" spans="1:6">
      <c r="A25" s="8">
        <v>19</v>
      </c>
      <c r="B25" s="72" t="s">
        <v>131</v>
      </c>
      <c r="C25" s="18">
        <f>C21+C22+C23+C24</f>
        <v>2033220.44</v>
      </c>
      <c r="D25" s="8">
        <v>43</v>
      </c>
      <c r="E25" s="72" t="s">
        <v>132</v>
      </c>
      <c r="F25" s="18">
        <f>F21+F24</f>
        <v>1930362.72</v>
      </c>
    </row>
    <row r="26" ht="15" customHeight="1" spans="1:6">
      <c r="A26" s="8">
        <v>20</v>
      </c>
      <c r="B26" s="16" t="s">
        <v>232</v>
      </c>
      <c r="C26" s="31"/>
      <c r="D26" s="8">
        <v>44</v>
      </c>
      <c r="E26" s="16" t="s">
        <v>233</v>
      </c>
      <c r="F26" s="31"/>
    </row>
    <row r="27" ht="15" customHeight="1" spans="1:6">
      <c r="A27" s="8">
        <v>21</v>
      </c>
      <c r="B27" s="16" t="s">
        <v>234</v>
      </c>
      <c r="C27" s="31"/>
      <c r="D27" s="8">
        <v>45</v>
      </c>
      <c r="E27" s="16" t="s">
        <v>235</v>
      </c>
      <c r="F27" s="31"/>
    </row>
    <row r="28" ht="15" customHeight="1" spans="1:6">
      <c r="A28" s="8">
        <v>22</v>
      </c>
      <c r="B28" s="72" t="s">
        <v>137</v>
      </c>
      <c r="C28" s="18">
        <f>C21+C22+C23+C24+C26+C27</f>
        <v>2033220.44</v>
      </c>
      <c r="D28" s="8">
        <v>46</v>
      </c>
      <c r="E28" s="72" t="s">
        <v>138</v>
      </c>
      <c r="F28" s="18">
        <f>F21+F24+F26+F27</f>
        <v>1930362.72</v>
      </c>
    </row>
    <row r="29" ht="15" customHeight="1" spans="1:6">
      <c r="A29" s="8">
        <v>23</v>
      </c>
      <c r="B29" s="72"/>
      <c r="C29" s="72"/>
      <c r="D29" s="8">
        <v>47</v>
      </c>
      <c r="E29" s="72" t="s">
        <v>139</v>
      </c>
      <c r="F29" s="18">
        <f>C28-F28</f>
        <v>102857.72</v>
      </c>
    </row>
    <row r="30" ht="15" customHeight="1" spans="1:6">
      <c r="A30" s="8">
        <v>24</v>
      </c>
      <c r="B30" s="16" t="s">
        <v>236</v>
      </c>
      <c r="C30" s="31">
        <v>-12223441.76</v>
      </c>
      <c r="D30" s="8">
        <v>48</v>
      </c>
      <c r="E30" s="16" t="s">
        <v>237</v>
      </c>
      <c r="F30" s="18">
        <f>(C28+C30)-F28</f>
        <v>-12120584.04</v>
      </c>
    </row>
    <row r="31" ht="13.5" customHeight="1" spans="1:6">
      <c r="A31" s="58" t="s">
        <v>241</v>
      </c>
      <c r="B31" s="58"/>
      <c r="C31" s="69"/>
      <c r="D31" s="58"/>
      <c r="E31" s="58"/>
      <c r="F31" s="69"/>
    </row>
    <row r="32" ht="13.5" customHeight="1" spans="1:6">
      <c r="A32" s="36" t="s">
        <v>242</v>
      </c>
      <c r="B32" s="36"/>
      <c r="C32" s="70"/>
      <c r="D32" s="36"/>
      <c r="E32" s="36"/>
      <c r="F32" s="70"/>
    </row>
    <row r="33" ht="13.5" customHeight="1" spans="1:6">
      <c r="A33" s="36" t="s">
        <v>87</v>
      </c>
      <c r="B33" s="36"/>
      <c r="C33" s="70"/>
      <c r="D33" s="36"/>
      <c r="E33" s="36"/>
      <c r="F33" s="70"/>
    </row>
    <row r="34" ht="13.5" customHeight="1" spans="1:6">
      <c r="A34" s="36" t="s">
        <v>243</v>
      </c>
      <c r="B34" s="36"/>
      <c r="C34" s="70"/>
      <c r="D34" s="36"/>
      <c r="E34" s="36"/>
      <c r="F34" s="70"/>
    </row>
  </sheetData>
  <sheetProtection sheet="1"/>
  <mergeCells count="8">
    <mergeCell ref="A1:F1"/>
    <mergeCell ref="C5:D5"/>
    <mergeCell ref="A6:B6"/>
    <mergeCell ref="D6:E6"/>
    <mergeCell ref="A31:F31"/>
    <mergeCell ref="A32:F32"/>
    <mergeCell ref="A33:F33"/>
    <mergeCell ref="A34:F34"/>
  </mergeCells>
  <printOptions horizontalCentered="1"/>
  <pageMargins left="1.17986111111111" right="1.17986111111111" top="1.17986111111111" bottom="1.17986111111111" header="0.509722222222222" footer="0.509722222222222"/>
  <pageSetup paperSize="9" scale="90" fitToWidth="0" fitToHeight="0" pageOrder="overThenDown" orientation="landscape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showGridLines="0" zoomScale="88" zoomScaleNormal="88" workbookViewId="0">
      <selection activeCell="C8" sqref="C8:C15 F8:F17 C17 C20:C23 C26:C29 C31 F20:F31"/>
    </sheetView>
  </sheetViews>
  <sheetFormatPr defaultColWidth="8" defaultRowHeight="14.25" customHeight="1" outlineLevelCol="5"/>
  <cols>
    <col min="1" max="1" width="10.1416666666667" style="24" customWidth="1"/>
    <col min="2" max="2" width="32.1416666666667" style="24" customWidth="1"/>
    <col min="3" max="3" width="21.5666666666667" style="24" customWidth="1"/>
    <col min="4" max="4" width="6.70833333333333" style="24" customWidth="1"/>
    <col min="5" max="5" width="35.7083333333333" style="24" customWidth="1"/>
    <col min="6" max="6" width="21.5666666666667" style="24" customWidth="1"/>
  </cols>
  <sheetData>
    <row r="1" ht="37.5" customHeight="1" spans="1:6">
      <c r="A1" s="1" t="s">
        <v>218</v>
      </c>
      <c r="B1" s="1"/>
      <c r="C1" s="1"/>
      <c r="D1" s="1"/>
      <c r="E1" s="1"/>
      <c r="F1" s="1"/>
    </row>
    <row r="2" ht="0.75" customHeight="1" spans="1:6">
      <c r="A2" s="62"/>
      <c r="B2" s="65"/>
      <c r="C2" s="65"/>
      <c r="D2" s="65"/>
      <c r="E2" s="65"/>
      <c r="F2" s="65"/>
    </row>
    <row r="3" ht="0.75" customHeight="1" spans="1:6">
      <c r="A3" s="62"/>
      <c r="B3" s="66"/>
      <c r="C3" s="66"/>
      <c r="D3" s="66"/>
      <c r="E3" s="66"/>
      <c r="F3" s="66"/>
    </row>
    <row r="4" ht="15" customHeight="1" spans="1:6">
      <c r="A4" s="27"/>
      <c r="B4" s="53"/>
      <c r="C4" s="53"/>
      <c r="D4" s="53"/>
      <c r="E4" s="53"/>
      <c r="F4" s="27" t="s">
        <v>244</v>
      </c>
    </row>
    <row r="5" ht="15" customHeight="1" spans="1:6">
      <c r="A5" s="42" t="s">
        <v>53</v>
      </c>
      <c r="B5" s="28" t="s">
        <v>54</v>
      </c>
      <c r="C5" s="42"/>
      <c r="D5" s="28" t="s">
        <v>91</v>
      </c>
      <c r="E5" s="28"/>
      <c r="F5" s="42" t="s">
        <v>151</v>
      </c>
    </row>
    <row r="6" ht="15" customHeight="1" spans="1:6">
      <c r="A6" s="8" t="s">
        <v>220</v>
      </c>
      <c r="B6" s="8"/>
      <c r="C6" s="8" t="s">
        <v>221</v>
      </c>
      <c r="D6" s="8" t="s">
        <v>220</v>
      </c>
      <c r="E6" s="8"/>
      <c r="F6" s="8" t="s">
        <v>221</v>
      </c>
    </row>
    <row r="7" ht="15" customHeight="1" spans="1:6">
      <c r="A7" s="8">
        <v>1</v>
      </c>
      <c r="B7" s="16" t="s">
        <v>245</v>
      </c>
      <c r="C7" s="49" t="s">
        <v>112</v>
      </c>
      <c r="D7" s="8">
        <v>26</v>
      </c>
      <c r="E7" s="16" t="s">
        <v>245</v>
      </c>
      <c r="F7" s="49" t="s">
        <v>112</v>
      </c>
    </row>
    <row r="8" ht="15" customHeight="1" spans="1:6">
      <c r="A8" s="8">
        <v>2</v>
      </c>
      <c r="B8" s="16" t="s">
        <v>246</v>
      </c>
      <c r="C8" s="31">
        <v>7000000</v>
      </c>
      <c r="D8" s="8">
        <v>27</v>
      </c>
      <c r="E8" s="16" t="s">
        <v>247</v>
      </c>
      <c r="F8" s="31">
        <v>670868.7</v>
      </c>
    </row>
    <row r="9" ht="15" customHeight="1" spans="1:6">
      <c r="A9" s="8">
        <v>3</v>
      </c>
      <c r="B9" s="16" t="s">
        <v>248</v>
      </c>
      <c r="C9" s="31"/>
      <c r="D9" s="8">
        <v>28</v>
      </c>
      <c r="E9" s="16" t="s">
        <v>226</v>
      </c>
      <c r="F9" s="31">
        <v>670868.7</v>
      </c>
    </row>
    <row r="10" ht="15" customHeight="1" spans="1:6">
      <c r="A10" s="8">
        <v>4</v>
      </c>
      <c r="B10" s="16" t="s">
        <v>249</v>
      </c>
      <c r="C10" s="31"/>
      <c r="D10" s="8">
        <v>29</v>
      </c>
      <c r="E10" s="16" t="s">
        <v>228</v>
      </c>
      <c r="F10" s="31"/>
    </row>
    <row r="11" ht="15" customHeight="1" spans="1:6">
      <c r="A11" s="8">
        <v>5</v>
      </c>
      <c r="B11" s="16" t="s">
        <v>250</v>
      </c>
      <c r="C11" s="31"/>
      <c r="D11" s="8">
        <v>30</v>
      </c>
      <c r="E11" s="16" t="s">
        <v>251</v>
      </c>
      <c r="F11" s="31"/>
    </row>
    <row r="12" ht="15" customHeight="1" spans="1:6">
      <c r="A12" s="8">
        <v>6</v>
      </c>
      <c r="B12" s="72" t="s">
        <v>131</v>
      </c>
      <c r="C12" s="18">
        <f>C8+C9+C10+C11</f>
        <v>7000000</v>
      </c>
      <c r="D12" s="8">
        <v>31</v>
      </c>
      <c r="E12" s="72" t="s">
        <v>132</v>
      </c>
      <c r="F12" s="18">
        <f>F8+F11</f>
        <v>670868.7</v>
      </c>
    </row>
    <row r="13" ht="15" customHeight="1" spans="1:6">
      <c r="A13" s="8">
        <v>7</v>
      </c>
      <c r="B13" s="16" t="s">
        <v>252</v>
      </c>
      <c r="C13" s="31"/>
      <c r="D13" s="8">
        <v>32</v>
      </c>
      <c r="E13" s="16" t="s">
        <v>253</v>
      </c>
      <c r="F13" s="31"/>
    </row>
    <row r="14" ht="15" customHeight="1" spans="1:6">
      <c r="A14" s="8">
        <v>8</v>
      </c>
      <c r="B14" s="16" t="s">
        <v>254</v>
      </c>
      <c r="C14" s="31"/>
      <c r="D14" s="8">
        <v>33</v>
      </c>
      <c r="E14" s="16" t="s">
        <v>255</v>
      </c>
      <c r="F14" s="31"/>
    </row>
    <row r="15" ht="15" customHeight="1" spans="1:6">
      <c r="A15" s="8">
        <v>9</v>
      </c>
      <c r="B15" s="72" t="s">
        <v>137</v>
      </c>
      <c r="C15" s="18">
        <f>C12+C13+C14</f>
        <v>7000000</v>
      </c>
      <c r="D15" s="8">
        <v>34</v>
      </c>
      <c r="E15" s="72" t="s">
        <v>138</v>
      </c>
      <c r="F15" s="18">
        <f>F12+F13+F14</f>
        <v>670868.7</v>
      </c>
    </row>
    <row r="16" ht="15" customHeight="1" spans="1:6">
      <c r="A16" s="8">
        <v>10</v>
      </c>
      <c r="B16" s="16"/>
      <c r="C16" s="68"/>
      <c r="D16" s="8">
        <v>35</v>
      </c>
      <c r="E16" s="72" t="s">
        <v>139</v>
      </c>
      <c r="F16" s="18">
        <f>C15-F15</f>
        <v>6329131.3</v>
      </c>
    </row>
    <row r="17" ht="15" customHeight="1" spans="1:6">
      <c r="A17" s="8">
        <v>11</v>
      </c>
      <c r="B17" s="16" t="s">
        <v>256</v>
      </c>
      <c r="C17" s="31">
        <v>46321790.29</v>
      </c>
      <c r="D17" s="8">
        <v>36</v>
      </c>
      <c r="E17" s="16" t="s">
        <v>257</v>
      </c>
      <c r="F17" s="18">
        <f>C17+F16</f>
        <v>52650921.59</v>
      </c>
    </row>
    <row r="18" ht="15" customHeight="1" spans="1:6">
      <c r="A18" s="8">
        <v>12</v>
      </c>
      <c r="B18" s="16"/>
      <c r="C18" s="68"/>
      <c r="D18" s="8">
        <v>37</v>
      </c>
      <c r="E18" s="72"/>
      <c r="F18" s="68"/>
    </row>
    <row r="19" ht="26.25" customHeight="1" spans="1:6">
      <c r="A19" s="8">
        <v>13</v>
      </c>
      <c r="B19" s="100" t="s">
        <v>258</v>
      </c>
      <c r="C19" s="49" t="s">
        <v>112</v>
      </c>
      <c r="D19" s="8">
        <v>38</v>
      </c>
      <c r="E19" s="100" t="s">
        <v>258</v>
      </c>
      <c r="F19" s="49" t="s">
        <v>112</v>
      </c>
    </row>
    <row r="20" ht="15" customHeight="1" spans="1:6">
      <c r="A20" s="8">
        <v>14</v>
      </c>
      <c r="B20" s="16" t="s">
        <v>259</v>
      </c>
      <c r="C20" s="31"/>
      <c r="D20" s="8">
        <v>39</v>
      </c>
      <c r="E20" s="16" t="s">
        <v>260</v>
      </c>
      <c r="F20" s="18">
        <f>F21+F22+F23</f>
        <v>0</v>
      </c>
    </row>
    <row r="21" ht="15" customHeight="1" spans="1:6">
      <c r="A21" s="8">
        <v>15</v>
      </c>
      <c r="B21" s="16" t="s">
        <v>248</v>
      </c>
      <c r="C21" s="31"/>
      <c r="D21" s="8">
        <v>40</v>
      </c>
      <c r="E21" s="16" t="s">
        <v>226</v>
      </c>
      <c r="F21" s="31"/>
    </row>
    <row r="22" ht="15" customHeight="1" spans="1:6">
      <c r="A22" s="8">
        <v>16</v>
      </c>
      <c r="B22" s="16" t="s">
        <v>249</v>
      </c>
      <c r="C22" s="31"/>
      <c r="D22" s="8">
        <v>41</v>
      </c>
      <c r="E22" s="16" t="s">
        <v>228</v>
      </c>
      <c r="F22" s="31"/>
    </row>
    <row r="23" ht="15" customHeight="1" spans="1:6">
      <c r="A23" s="8">
        <v>17</v>
      </c>
      <c r="B23" s="16" t="s">
        <v>250</v>
      </c>
      <c r="C23" s="31"/>
      <c r="D23" s="8">
        <v>42</v>
      </c>
      <c r="E23" s="16" t="s">
        <v>230</v>
      </c>
      <c r="F23" s="31"/>
    </row>
    <row r="24" ht="15" customHeight="1" spans="1:6">
      <c r="A24" s="8">
        <v>18</v>
      </c>
      <c r="B24" s="16"/>
      <c r="C24" s="68"/>
      <c r="D24" s="8">
        <v>43</v>
      </c>
      <c r="E24" s="16" t="s">
        <v>261</v>
      </c>
      <c r="F24" s="31"/>
    </row>
    <row r="25" ht="15" customHeight="1" spans="1:6">
      <c r="A25" s="8">
        <v>19</v>
      </c>
      <c r="B25" s="16"/>
      <c r="C25" s="68"/>
      <c r="D25" s="8">
        <v>44</v>
      </c>
      <c r="E25" s="16" t="s">
        <v>262</v>
      </c>
      <c r="F25" s="31"/>
    </row>
    <row r="26" ht="15" customHeight="1" spans="1:6">
      <c r="A26" s="8">
        <v>20</v>
      </c>
      <c r="B26" s="72" t="s">
        <v>131</v>
      </c>
      <c r="C26" s="18">
        <f>C20+C21+C22+C23</f>
        <v>0</v>
      </c>
      <c r="D26" s="8">
        <v>45</v>
      </c>
      <c r="E26" s="72" t="s">
        <v>132</v>
      </c>
      <c r="F26" s="18">
        <f>F20+F24+F25</f>
        <v>0</v>
      </c>
    </row>
    <row r="27" ht="15" customHeight="1" spans="1:6">
      <c r="A27" s="8">
        <v>21</v>
      </c>
      <c r="B27" s="16" t="s">
        <v>252</v>
      </c>
      <c r="C27" s="31"/>
      <c r="D27" s="8">
        <v>46</v>
      </c>
      <c r="E27" s="16" t="s">
        <v>253</v>
      </c>
      <c r="F27" s="31"/>
    </row>
    <row r="28" ht="15" customHeight="1" spans="1:6">
      <c r="A28" s="8">
        <v>22</v>
      </c>
      <c r="B28" s="16" t="s">
        <v>263</v>
      </c>
      <c r="C28" s="31"/>
      <c r="D28" s="8">
        <v>47</v>
      </c>
      <c r="E28" s="16" t="s">
        <v>255</v>
      </c>
      <c r="F28" s="31"/>
    </row>
    <row r="29" ht="15" customHeight="1" spans="1:6">
      <c r="A29" s="8">
        <v>23</v>
      </c>
      <c r="B29" s="72" t="s">
        <v>137</v>
      </c>
      <c r="C29" s="18">
        <f>C26+C27+C28</f>
        <v>0</v>
      </c>
      <c r="D29" s="8">
        <v>48</v>
      </c>
      <c r="E29" s="72" t="s">
        <v>138</v>
      </c>
      <c r="F29" s="18">
        <f>F20+F24+F25+F27+F28</f>
        <v>0</v>
      </c>
    </row>
    <row r="30" ht="15" customHeight="1" spans="1:6">
      <c r="A30" s="8">
        <v>24</v>
      </c>
      <c r="B30" s="72"/>
      <c r="C30" s="16"/>
      <c r="D30" s="8">
        <v>49</v>
      </c>
      <c r="E30" s="72" t="s">
        <v>139</v>
      </c>
      <c r="F30" s="18">
        <f>C29-F29</f>
        <v>0</v>
      </c>
    </row>
    <row r="31" ht="15" customHeight="1" spans="1:6">
      <c r="A31" s="8">
        <v>25</v>
      </c>
      <c r="B31" s="16" t="s">
        <v>256</v>
      </c>
      <c r="C31" s="31"/>
      <c r="D31" s="8">
        <v>50</v>
      </c>
      <c r="E31" s="16" t="s">
        <v>257</v>
      </c>
      <c r="F31" s="18">
        <f>(C29+C31)-F29</f>
        <v>0</v>
      </c>
    </row>
    <row r="32" ht="15.75" customHeight="1" spans="1:6">
      <c r="A32" s="58" t="s">
        <v>264</v>
      </c>
      <c r="B32" s="58"/>
      <c r="C32" s="69"/>
      <c r="D32" s="58"/>
      <c r="E32" s="58"/>
      <c r="F32" s="69"/>
    </row>
    <row r="33" ht="16.5" customHeight="1" spans="1:6">
      <c r="A33" s="36" t="s">
        <v>265</v>
      </c>
      <c r="B33" s="36"/>
      <c r="C33" s="70"/>
      <c r="D33" s="36"/>
      <c r="E33" s="36"/>
      <c r="F33" s="70"/>
    </row>
    <row r="34" ht="16.5" customHeight="1" spans="1:6">
      <c r="A34" s="36" t="s">
        <v>87</v>
      </c>
      <c r="B34" s="36"/>
      <c r="C34" s="70"/>
      <c r="D34" s="36"/>
      <c r="E34" s="36"/>
      <c r="F34" s="70"/>
    </row>
    <row r="35" ht="13.5" customHeight="1" spans="1:6">
      <c r="A35" s="36" t="s">
        <v>148</v>
      </c>
      <c r="B35" s="36"/>
      <c r="C35" s="70"/>
      <c r="D35" s="36"/>
      <c r="E35" s="36"/>
      <c r="F35" s="70"/>
    </row>
  </sheetData>
  <sheetProtection sheet="1"/>
  <mergeCells count="9">
    <mergeCell ref="A1:F1"/>
    <mergeCell ref="B5:C5"/>
    <mergeCell ref="D5:E5"/>
    <mergeCell ref="A6:B6"/>
    <mergeCell ref="D6:E6"/>
    <mergeCell ref="A32:F32"/>
    <mergeCell ref="A33:F33"/>
    <mergeCell ref="A34:F34"/>
    <mergeCell ref="A35:F35"/>
  </mergeCells>
  <printOptions horizontalCentered="1"/>
  <pageMargins left="1.17986111111111" right="1.17986111111111" top="1.17986111111111" bottom="1.17986111111111" header="0.509722222222222" footer="0.509722222222222"/>
  <pageSetup paperSize="9" scale="90" fitToWidth="0" fitToHeight="0" pageOrder="overThenDown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showGridLines="0" workbookViewId="0">
      <selection activeCell="C31" sqref="C7:C10 H7:H9 H31 C31"/>
    </sheetView>
  </sheetViews>
  <sheetFormatPr defaultColWidth="8" defaultRowHeight="14.25" customHeight="1"/>
  <cols>
    <col min="1" max="1" width="10.5666666666667" style="24" customWidth="1"/>
    <col min="2" max="2" width="25.7083333333333" style="24" customWidth="1"/>
    <col min="3" max="3" width="17.1416666666667" style="24" customWidth="1"/>
    <col min="4" max="4" width="18.1416666666667" style="24" customWidth="1"/>
    <col min="5" max="5" width="0.283333333333333" style="24" customWidth="1"/>
    <col min="6" max="6" width="7.56666666666667" style="24" customWidth="1"/>
    <col min="7" max="7" width="27.5666666666667" style="24" customWidth="1"/>
    <col min="8" max="8" width="17.1416666666667" style="24" customWidth="1"/>
    <col min="9" max="9" width="18.1416666666667" style="24" customWidth="1"/>
  </cols>
  <sheetData>
    <row r="1" ht="37.5" customHeight="1" spans="1:9">
      <c r="A1" s="1" t="s">
        <v>266</v>
      </c>
      <c r="B1" s="1"/>
      <c r="C1" s="1"/>
      <c r="D1" s="1"/>
      <c r="E1" s="1"/>
      <c r="F1" s="1"/>
      <c r="G1" s="1"/>
      <c r="H1" s="1"/>
      <c r="I1" s="1"/>
    </row>
    <row r="2" ht="0.75" customHeight="1" spans="1:9">
      <c r="A2" s="66"/>
      <c r="B2" s="66"/>
      <c r="C2" s="66"/>
      <c r="D2" s="66"/>
      <c r="E2" s="66"/>
      <c r="F2" s="66"/>
      <c r="G2" s="66"/>
      <c r="H2" s="66"/>
      <c r="I2" s="66"/>
    </row>
    <row r="3" ht="15" customHeight="1" spans="1:9">
      <c r="A3" s="53"/>
      <c r="B3" s="53"/>
      <c r="C3" s="53"/>
      <c r="D3" s="53"/>
      <c r="E3" s="53"/>
      <c r="F3" s="53"/>
      <c r="G3" s="53"/>
      <c r="H3" s="53"/>
      <c r="I3" s="27" t="s">
        <v>267</v>
      </c>
    </row>
    <row r="4" ht="15" customHeight="1" spans="1:9">
      <c r="A4" s="42" t="s">
        <v>53</v>
      </c>
      <c r="B4" s="28" t="s">
        <v>54</v>
      </c>
      <c r="C4" s="55"/>
      <c r="D4" s="42" t="s">
        <v>91</v>
      </c>
      <c r="E4" s="42"/>
      <c r="F4" s="42"/>
      <c r="G4" s="28"/>
      <c r="H4" s="55"/>
      <c r="I4" s="42" t="s">
        <v>151</v>
      </c>
    </row>
    <row r="5" ht="15" customHeight="1" spans="1:9">
      <c r="A5" s="83"/>
      <c r="B5" s="8" t="s">
        <v>268</v>
      </c>
      <c r="C5" s="8"/>
      <c r="D5" s="8"/>
      <c r="E5" s="83"/>
      <c r="F5" s="83"/>
      <c r="G5" s="8" t="s">
        <v>269</v>
      </c>
      <c r="H5" s="8"/>
      <c r="I5" s="8"/>
    </row>
    <row r="6" ht="15" customHeight="1" spans="1:9">
      <c r="A6" s="44"/>
      <c r="B6" s="8" t="s">
        <v>56</v>
      </c>
      <c r="C6" s="8" t="s">
        <v>154</v>
      </c>
      <c r="D6" s="8" t="s">
        <v>155</v>
      </c>
      <c r="E6" s="106"/>
      <c r="F6" s="44"/>
      <c r="G6" s="8" t="s">
        <v>56</v>
      </c>
      <c r="H6" s="8" t="s">
        <v>154</v>
      </c>
      <c r="I6" s="8" t="s">
        <v>155</v>
      </c>
    </row>
    <row r="7" ht="15" customHeight="1" spans="1:9">
      <c r="A7" s="8" t="s">
        <v>59</v>
      </c>
      <c r="B7" s="16" t="s">
        <v>270</v>
      </c>
      <c r="C7" s="31"/>
      <c r="D7" s="107"/>
      <c r="E7" s="106"/>
      <c r="F7" s="8" t="s">
        <v>158</v>
      </c>
      <c r="G7" s="16" t="s">
        <v>159</v>
      </c>
      <c r="H7" s="31"/>
      <c r="I7" s="107"/>
    </row>
    <row r="8" ht="15" customHeight="1" spans="1:9">
      <c r="A8" s="8" t="s">
        <v>61</v>
      </c>
      <c r="B8" s="16" t="s">
        <v>271</v>
      </c>
      <c r="C8" s="31">
        <v>1685361.5</v>
      </c>
      <c r="D8" s="107"/>
      <c r="E8" s="106"/>
      <c r="F8" s="8" t="s">
        <v>161</v>
      </c>
      <c r="G8" s="16" t="s">
        <v>162</v>
      </c>
      <c r="H8" s="31"/>
      <c r="I8" s="48"/>
    </row>
    <row r="9" ht="15" customHeight="1" spans="1:9">
      <c r="A9" s="8" t="s">
        <v>63</v>
      </c>
      <c r="B9" s="16" t="s">
        <v>272</v>
      </c>
      <c r="C9" s="31"/>
      <c r="D9" s="48"/>
      <c r="E9" s="106"/>
      <c r="F9" s="8" t="s">
        <v>164</v>
      </c>
      <c r="G9" s="16" t="s">
        <v>273</v>
      </c>
      <c r="H9" s="31"/>
      <c r="I9" s="107"/>
    </row>
    <row r="10" ht="15" customHeight="1" spans="1:9">
      <c r="A10" s="8" t="s">
        <v>65</v>
      </c>
      <c r="B10" s="16" t="s">
        <v>274</v>
      </c>
      <c r="C10" s="31"/>
      <c r="D10" s="107"/>
      <c r="E10" s="106"/>
      <c r="F10" s="8" t="s">
        <v>167</v>
      </c>
      <c r="G10" s="16"/>
      <c r="H10" s="68"/>
      <c r="I10" s="8"/>
    </row>
    <row r="11" ht="15" customHeight="1" spans="1:9">
      <c r="A11" s="8" t="s">
        <v>67</v>
      </c>
      <c r="B11" s="16"/>
      <c r="C11" s="68"/>
      <c r="D11" s="8"/>
      <c r="E11" s="106"/>
      <c r="F11" s="8" t="s">
        <v>170</v>
      </c>
      <c r="G11" s="16"/>
      <c r="H11" s="68"/>
      <c r="I11" s="8"/>
    </row>
    <row r="12" ht="15" customHeight="1" spans="1:9">
      <c r="A12" s="8" t="s">
        <v>69</v>
      </c>
      <c r="B12" s="16"/>
      <c r="C12" s="68"/>
      <c r="D12" s="8"/>
      <c r="E12" s="106"/>
      <c r="F12" s="8" t="s">
        <v>172</v>
      </c>
      <c r="G12" s="16"/>
      <c r="H12" s="68"/>
      <c r="I12" s="8"/>
    </row>
    <row r="13" ht="15" customHeight="1" spans="1:9">
      <c r="A13" s="8" t="s">
        <v>71</v>
      </c>
      <c r="B13" s="16"/>
      <c r="C13" s="68"/>
      <c r="D13" s="8"/>
      <c r="E13" s="106"/>
      <c r="F13" s="8" t="s">
        <v>175</v>
      </c>
      <c r="G13" s="16"/>
      <c r="H13" s="68"/>
      <c r="I13" s="8"/>
    </row>
    <row r="14" ht="15" customHeight="1" spans="1:9">
      <c r="A14" s="8" t="s">
        <v>73</v>
      </c>
      <c r="B14" s="16"/>
      <c r="C14" s="68"/>
      <c r="D14" s="8"/>
      <c r="E14" s="106"/>
      <c r="F14" s="8" t="s">
        <v>176</v>
      </c>
      <c r="G14" s="16"/>
      <c r="H14" s="68"/>
      <c r="I14" s="8"/>
    </row>
    <row r="15" ht="15" customHeight="1" spans="1:9">
      <c r="A15" s="8" t="s">
        <v>75</v>
      </c>
      <c r="B15" s="16"/>
      <c r="C15" s="68"/>
      <c r="D15" s="8"/>
      <c r="E15" s="106"/>
      <c r="F15" s="8" t="s">
        <v>177</v>
      </c>
      <c r="G15" s="16"/>
      <c r="H15" s="68"/>
      <c r="I15" s="8"/>
    </row>
    <row r="16" ht="15" customHeight="1" spans="1:9">
      <c r="A16" s="8" t="s">
        <v>77</v>
      </c>
      <c r="B16" s="16"/>
      <c r="C16" s="68"/>
      <c r="D16" s="8"/>
      <c r="E16" s="106"/>
      <c r="F16" s="8" t="s">
        <v>178</v>
      </c>
      <c r="G16" s="16"/>
      <c r="H16" s="68"/>
      <c r="I16" s="8"/>
    </row>
    <row r="17" ht="15" customHeight="1" spans="1:9">
      <c r="A17" s="8" t="s">
        <v>79</v>
      </c>
      <c r="B17" s="16"/>
      <c r="C17" s="68"/>
      <c r="D17" s="8"/>
      <c r="E17" s="106"/>
      <c r="F17" s="8" t="s">
        <v>179</v>
      </c>
      <c r="G17" s="16"/>
      <c r="H17" s="68"/>
      <c r="I17" s="8"/>
    </row>
    <row r="18" ht="15" customHeight="1" spans="1:9">
      <c r="A18" s="8" t="s">
        <v>81</v>
      </c>
      <c r="B18" s="16"/>
      <c r="C18" s="68"/>
      <c r="D18" s="8"/>
      <c r="E18" s="106"/>
      <c r="F18" s="8" t="s">
        <v>180</v>
      </c>
      <c r="G18" s="16"/>
      <c r="H18" s="68"/>
      <c r="I18" s="8"/>
    </row>
    <row r="19" ht="15" customHeight="1" spans="1:9">
      <c r="A19" s="8" t="s">
        <v>83</v>
      </c>
      <c r="B19" s="16"/>
      <c r="C19" s="68"/>
      <c r="D19" s="8"/>
      <c r="E19" s="106"/>
      <c r="F19" s="8" t="s">
        <v>181</v>
      </c>
      <c r="G19" s="16"/>
      <c r="H19" s="68"/>
      <c r="I19" s="8"/>
    </row>
    <row r="20" ht="15" customHeight="1" spans="1:9">
      <c r="A20" s="8" t="s">
        <v>182</v>
      </c>
      <c r="B20" s="16"/>
      <c r="C20" s="68"/>
      <c r="D20" s="8"/>
      <c r="E20" s="106"/>
      <c r="F20" s="8" t="s">
        <v>183</v>
      </c>
      <c r="G20" s="16"/>
      <c r="H20" s="68"/>
      <c r="I20" s="8"/>
    </row>
    <row r="21" ht="15" customHeight="1" spans="1:9">
      <c r="A21" s="8" t="s">
        <v>184</v>
      </c>
      <c r="B21" s="16"/>
      <c r="C21" s="68"/>
      <c r="D21" s="8"/>
      <c r="E21" s="106"/>
      <c r="F21" s="8" t="s">
        <v>185</v>
      </c>
      <c r="G21" s="16"/>
      <c r="H21" s="68"/>
      <c r="I21" s="8"/>
    </row>
    <row r="22" ht="15" customHeight="1" spans="1:9">
      <c r="A22" s="8" t="s">
        <v>186</v>
      </c>
      <c r="B22" s="16"/>
      <c r="C22" s="68"/>
      <c r="D22" s="8"/>
      <c r="E22" s="106"/>
      <c r="F22" s="8" t="s">
        <v>187</v>
      </c>
      <c r="G22" s="16"/>
      <c r="H22" s="68"/>
      <c r="I22" s="8"/>
    </row>
    <row r="23" ht="15" customHeight="1" spans="1:9">
      <c r="A23" s="8" t="s">
        <v>188</v>
      </c>
      <c r="B23" s="16"/>
      <c r="C23" s="68"/>
      <c r="D23" s="8"/>
      <c r="E23" s="106"/>
      <c r="F23" s="8" t="s">
        <v>189</v>
      </c>
      <c r="G23" s="16"/>
      <c r="H23" s="68"/>
      <c r="I23" s="8"/>
    </row>
    <row r="24" ht="15" customHeight="1" spans="1:9">
      <c r="A24" s="8" t="s">
        <v>190</v>
      </c>
      <c r="B24" s="16"/>
      <c r="C24" s="68"/>
      <c r="D24" s="8"/>
      <c r="E24" s="106"/>
      <c r="F24" s="8" t="s">
        <v>191</v>
      </c>
      <c r="G24" s="16"/>
      <c r="H24" s="68"/>
      <c r="I24" s="8"/>
    </row>
    <row r="25" ht="15" customHeight="1" spans="1:9">
      <c r="A25" s="8" t="s">
        <v>192</v>
      </c>
      <c r="B25" s="16"/>
      <c r="C25" s="68"/>
      <c r="D25" s="8"/>
      <c r="E25" s="106"/>
      <c r="F25" s="8" t="s">
        <v>193</v>
      </c>
      <c r="G25" s="16"/>
      <c r="H25" s="68"/>
      <c r="I25" s="8"/>
    </row>
    <row r="26" ht="15" customHeight="1" spans="1:9">
      <c r="A26" s="8" t="s">
        <v>194</v>
      </c>
      <c r="B26" s="16"/>
      <c r="C26" s="68"/>
      <c r="D26" s="8"/>
      <c r="E26" s="106"/>
      <c r="F26" s="8" t="s">
        <v>195</v>
      </c>
      <c r="G26" s="16"/>
      <c r="H26" s="68"/>
      <c r="I26" s="8"/>
    </row>
    <row r="27" ht="15" customHeight="1" spans="1:9">
      <c r="A27" s="8" t="s">
        <v>196</v>
      </c>
      <c r="B27" s="16"/>
      <c r="C27" s="68"/>
      <c r="D27" s="8"/>
      <c r="E27" s="106"/>
      <c r="F27" s="8" t="s">
        <v>197</v>
      </c>
      <c r="G27" s="16"/>
      <c r="H27" s="68"/>
      <c r="I27" s="8"/>
    </row>
    <row r="28" ht="15" customHeight="1" spans="1:9">
      <c r="A28" s="8" t="s">
        <v>198</v>
      </c>
      <c r="B28" s="16"/>
      <c r="C28" s="68"/>
      <c r="D28" s="8"/>
      <c r="E28" s="106"/>
      <c r="F28" s="8" t="s">
        <v>199</v>
      </c>
      <c r="G28" s="16"/>
      <c r="H28" s="68"/>
      <c r="I28" s="8"/>
    </row>
    <row r="29" ht="15" customHeight="1" spans="1:9">
      <c r="A29" s="8" t="s">
        <v>200</v>
      </c>
      <c r="B29" s="16"/>
      <c r="C29" s="68"/>
      <c r="D29" s="8"/>
      <c r="E29" s="106"/>
      <c r="F29" s="8" t="s">
        <v>201</v>
      </c>
      <c r="G29" s="16"/>
      <c r="H29" s="68"/>
      <c r="I29" s="8"/>
    </row>
    <row r="30" ht="15" customHeight="1" spans="1:9">
      <c r="A30" s="8" t="s">
        <v>202</v>
      </c>
      <c r="B30" s="16"/>
      <c r="C30" s="68"/>
      <c r="D30" s="8"/>
      <c r="E30" s="44"/>
      <c r="F30" s="8" t="s">
        <v>203</v>
      </c>
      <c r="G30" s="16"/>
      <c r="H30" s="68"/>
      <c r="I30" s="8"/>
    </row>
    <row r="31" ht="15" customHeight="1" spans="1:9">
      <c r="A31" s="8" t="s">
        <v>204</v>
      </c>
      <c r="B31" s="8" t="s">
        <v>143</v>
      </c>
      <c r="C31" s="18">
        <f>C7+C8+C9+C10</f>
        <v>1685361.5</v>
      </c>
      <c r="D31" s="107"/>
      <c r="E31" s="8"/>
      <c r="F31" s="8" t="s">
        <v>206</v>
      </c>
      <c r="G31" s="8" t="s">
        <v>143</v>
      </c>
      <c r="H31" s="18">
        <f>H7+H8+H9</f>
        <v>0</v>
      </c>
      <c r="I31" s="107"/>
    </row>
    <row r="32" ht="13.5" customHeight="1" spans="1:9">
      <c r="A32" s="58" t="s">
        <v>275</v>
      </c>
      <c r="B32" s="58"/>
      <c r="C32" s="69"/>
      <c r="D32" s="58"/>
      <c r="E32" s="58"/>
      <c r="F32" s="58"/>
      <c r="G32" s="58"/>
      <c r="H32" s="69"/>
      <c r="I32" s="58"/>
    </row>
    <row r="33" ht="13.5" customHeight="1" spans="1:9">
      <c r="A33" s="36" t="s">
        <v>87</v>
      </c>
      <c r="B33" s="36"/>
      <c r="C33" s="70"/>
      <c r="D33" s="36"/>
      <c r="E33" s="36"/>
      <c r="F33" s="36"/>
      <c r="G33" s="36"/>
      <c r="H33" s="70"/>
      <c r="I33" s="36"/>
    </row>
    <row r="34" ht="13.5" customHeight="1" spans="1:9">
      <c r="A34" s="36" t="s">
        <v>148</v>
      </c>
      <c r="B34" s="36"/>
      <c r="C34" s="70"/>
      <c r="D34" s="36"/>
      <c r="E34" s="36"/>
      <c r="F34" s="36"/>
      <c r="G34" s="36"/>
      <c r="H34" s="70"/>
      <c r="I34" s="36"/>
    </row>
    <row r="35" customHeight="1" spans="2:10">
      <c r="B35" s="63"/>
      <c r="C35" s="63"/>
      <c r="D35" s="71"/>
      <c r="E35" s="63"/>
      <c r="F35" s="63"/>
      <c r="G35" s="63"/>
      <c r="H35" s="63"/>
      <c r="I35" s="71"/>
      <c r="J35" s="63"/>
    </row>
  </sheetData>
  <sheetProtection sheet="1"/>
  <mergeCells count="11">
    <mergeCell ref="A1:I1"/>
    <mergeCell ref="B4:C4"/>
    <mergeCell ref="D4:F4"/>
    <mergeCell ref="B5:D5"/>
    <mergeCell ref="G5:I5"/>
    <mergeCell ref="A32:I32"/>
    <mergeCell ref="A33:I33"/>
    <mergeCell ref="A34:I34"/>
    <mergeCell ref="B35:J35"/>
    <mergeCell ref="A5:A6"/>
    <mergeCell ref="F5:F6"/>
  </mergeCells>
  <printOptions horizontalCentered="1"/>
  <pageMargins left="1.17986111111111" right="1.17986111111111" top="1.17986111111111" bottom="1.17986111111111" header="0.509722222222222" footer="0.509722222222222"/>
  <pageSetup paperSize="9" scale="90" fitToWidth="0" fitToHeight="0" pageOrder="overThenDown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封面2022nb</vt:lpstr>
      <vt:lpstr>目录2022nb</vt:lpstr>
      <vt:lpstr>医疗资2022nb01</vt:lpstr>
      <vt:lpstr>医疗2022nb02</vt:lpstr>
      <vt:lpstr>医疗暂2022nb03</vt:lpstr>
      <vt:lpstr>其医资2022nb04</vt:lpstr>
      <vt:lpstr>其医收支2022nb05-1</vt:lpstr>
      <vt:lpstr>其医收支2022nb05-2</vt:lpstr>
      <vt:lpstr>其医暂2022nb06</vt:lpstr>
      <vt:lpstr>居民资2022nb07</vt:lpstr>
      <vt:lpstr>居民收支2022nb08</vt:lpstr>
      <vt:lpstr>居民医疗暂2022nb09</vt:lpstr>
      <vt:lpstr>封闭资2022nbf01</vt:lpstr>
      <vt:lpstr>封闭收支2022nbf02</vt:lpstr>
      <vt:lpstr>封闭其医收支2022nbf03-1</vt:lpstr>
      <vt:lpstr>封闭其医收支2022nbf03-2</vt:lpstr>
      <vt:lpstr>补充资料表一2022nbb01</vt:lpstr>
      <vt:lpstr>补充资料表二2022nbb02</vt:lpstr>
      <vt:lpstr>补充资料表三2022nbb03</vt:lpstr>
      <vt:lpstr>补充资料表四2022nbb04</vt:lpstr>
      <vt:lpstr>补充资料表五2022nbb05</vt:lpstr>
      <vt:lpstr>补充资料表六2022nbb06</vt:lpstr>
      <vt:lpstr>补充资料表七2022nbb07</vt:lpstr>
      <vt:lpstr>补充资料表八2022nbb08</vt:lpstr>
      <vt:lpstr>补充资料表九2022nbb09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2023-10-25T01:42:23Z</dcterms:created>
  <dcterms:modified xsi:type="dcterms:W3CDTF">2023-10-25T01:43:57Z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