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<sst xmlns="http://schemas.openxmlformats.org/spreadsheetml/2006/main" count="237" uniqueCount="110">
  <si>
    <t>2025年7月份至11月份曾都区企业招用离校2年内未就业的高校毕业生
社会保险补贴表</t>
  </si>
  <si>
    <t>单位：元</t>
  </si>
  <si>
    <t>序号</t>
  </si>
  <si>
    <t>单位名称</t>
  </si>
  <si>
    <t>姓名</t>
  </si>
  <si>
    <t>性别</t>
  </si>
  <si>
    <t>年龄</t>
  </si>
  <si>
    <t>人员
类别</t>
  </si>
  <si>
    <t>劳动合同起止时间</t>
  </si>
  <si>
    <t>申报补贴月份</t>
  </si>
  <si>
    <t>享受月数</t>
  </si>
  <si>
    <t>月缴费
基数</t>
  </si>
  <si>
    <t>企业实际纳基本养老保险费</t>
  </si>
  <si>
    <t>企业实际纳基本医疗保险费</t>
  </si>
  <si>
    <t>企业实际纳失业保险费</t>
  </si>
  <si>
    <t>合计金额</t>
  </si>
  <si>
    <t>比例</t>
  </si>
  <si>
    <t>金额</t>
  </si>
  <si>
    <t>一、湖北壹为新能源汽车有限公司合计</t>
  </si>
  <si>
    <t>湖北壹为新能源汽车有限公司</t>
  </si>
  <si>
    <t>戴帅</t>
  </si>
  <si>
    <t>男</t>
  </si>
  <si>
    <t>⑨</t>
  </si>
  <si>
    <t>2024.7-2027.6</t>
  </si>
  <si>
    <t>2025.07-2025.10</t>
  </si>
  <si>
    <t>易瑞鹏</t>
  </si>
  <si>
    <t>2025.07-2025.09</t>
  </si>
  <si>
    <t>赵国庆</t>
  </si>
  <si>
    <t>杨春鑫</t>
  </si>
  <si>
    <t>王俊</t>
  </si>
  <si>
    <t>黄俊豪</t>
  </si>
  <si>
    <t>杨国伟</t>
  </si>
  <si>
    <t>刘安洋</t>
  </si>
  <si>
    <t>陈宏广</t>
  </si>
  <si>
    <t>李行</t>
  </si>
  <si>
    <t>2025.7-2028.6</t>
  </si>
  <si>
    <t>张成虎</t>
  </si>
  <si>
    <t>2025.8-2028.7</t>
  </si>
  <si>
    <t>2025.08-2025.10</t>
  </si>
  <si>
    <t>钟天浩</t>
  </si>
  <si>
    <t>倪欣然</t>
  </si>
  <si>
    <t>二、随州万达广场商业管理有限公司合计</t>
  </si>
  <si>
    <t>随州万达广场商业管理有限公司</t>
  </si>
  <si>
    <t>张俊康</t>
  </si>
  <si>
    <t>2024.4-2027.4</t>
  </si>
  <si>
    <t>2025.07-2025.07</t>
  </si>
  <si>
    <t>李召</t>
  </si>
  <si>
    <t>2024.6-2027.6</t>
  </si>
  <si>
    <t>肖芬兰</t>
  </si>
  <si>
    <t>女</t>
  </si>
  <si>
    <t>2025.1-2028.1</t>
  </si>
  <si>
    <t>2025.07-2025.08</t>
  </si>
  <si>
    <t>宋雅玲</t>
  </si>
  <si>
    <t>2025.2-2028.2</t>
  </si>
  <si>
    <t>周文君</t>
  </si>
  <si>
    <t>2025.4-2028.4</t>
  </si>
  <si>
    <t>三、随州市炎黄物业服务有限公司合计</t>
  </si>
  <si>
    <t>随州市炎黄物业服务有限公司</t>
  </si>
  <si>
    <t>陈文丽</t>
  </si>
  <si>
    <t>2025.7-2027.6</t>
  </si>
  <si>
    <t>翁傲雪</t>
  </si>
  <si>
    <t>2025.2-2027.1</t>
  </si>
  <si>
    <t>四、星辰新能源汽车有限公司合计</t>
  </si>
  <si>
    <t>星辰新能源汽车有限公司</t>
  </si>
  <si>
    <t>李阳洋</t>
  </si>
  <si>
    <t>魏紫琼</t>
  </si>
  <si>
    <t>2025.3-2028.3</t>
  </si>
  <si>
    <t>五、随州市鼎信测绘有限公司合计</t>
  </si>
  <si>
    <t>随州市鼎信测绘有限公司</t>
  </si>
  <si>
    <t>何雅丽</t>
  </si>
  <si>
    <t>六、合肥融智博企业管理咨询有限公司随州分公司合计</t>
  </si>
  <si>
    <t>合肥融智博企业管理咨询有限公司随州分公司</t>
  </si>
  <si>
    <t>谢杨梅</t>
  </si>
  <si>
    <t>2024.10-2025.9</t>
  </si>
  <si>
    <t>七、湖北双全复合材料有限公司合计</t>
  </si>
  <si>
    <t>湖北双全复合材料有限公司</t>
  </si>
  <si>
    <t>储明珠</t>
  </si>
  <si>
    <t>2025.4-2026.3</t>
  </si>
  <si>
    <t>宫雨甜</t>
  </si>
  <si>
    <t>肖佳宝</t>
  </si>
  <si>
    <t>2025.8-2026.8</t>
  </si>
  <si>
    <t>八、湖北博利特种汽车装备股份有限公司合计</t>
  </si>
  <si>
    <t>湖北博利特种汽车装备股份有限公司</t>
  </si>
  <si>
    <t>徐刚</t>
  </si>
  <si>
    <t>孔繁鑫</t>
  </si>
  <si>
    <t>2025.9-2026.8</t>
  </si>
  <si>
    <t>九、随州市志通电脑商贸有限公司合计</t>
  </si>
  <si>
    <t>随州市志通电脑商贸有限公司</t>
  </si>
  <si>
    <t>郭庆吉</t>
  </si>
  <si>
    <t>2025.2-2026.1</t>
  </si>
  <si>
    <t>十、随州市羽山机器人科技有限公司合计</t>
  </si>
  <si>
    <t>随州市羽山机器人科技有限公司</t>
  </si>
  <si>
    <t>夏随冬</t>
  </si>
  <si>
    <t>2024.11-2027.11</t>
  </si>
  <si>
    <t>2025.07-2025.11</t>
  </si>
  <si>
    <t>十一、随州与光同吟人工智能科技有限公司</t>
  </si>
  <si>
    <t>随州与光同吟人工智能科技有限公司</t>
  </si>
  <si>
    <t>王可心</t>
  </si>
  <si>
    <t>2025.9-2028.8</t>
  </si>
  <si>
    <t>2025.10-2025.11</t>
  </si>
  <si>
    <t>张艾林</t>
  </si>
  <si>
    <t>2025.8-2025.11</t>
  </si>
  <si>
    <t>十二、随州及时信息技术有限公司</t>
  </si>
  <si>
    <t>随州及时信息技术有限公司</t>
  </si>
  <si>
    <t>刘心月</t>
  </si>
  <si>
    <t>2025.10-2028.9</t>
  </si>
  <si>
    <t>合计总金额：94157.3元</t>
  </si>
  <si>
    <t xml:space="preserve">  说明：“人员类别”包括:经认定的就业困难人员（①女性年满40周岁或者男性年满50周岁的失业人员（简称大龄就业困难人员）、②连续失业1年以上人员、③失地农民、④城镇零就业家庭成员或者享受城镇居民最低生活保障的人员、⑤农村零转移就业贫困家庭成员、⑥毕业一年以上未就业的高校毕业生、⑦残疾人、⑧各级社会福利机构供养的成年孤儿和社会成年孤儿）、⑨离校2年内未就业的高校毕业生、⑩建档立卡贫困人员。</t>
  </si>
  <si>
    <t>初审：</t>
  </si>
  <si>
    <t>复核：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</si>
</sst>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theme="1"/>
      <name val="黑体"/>
      <charset val="134"/>
    </font>
    <font>
      <sz val="9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9"/>
      <name val="黑体"/>
      <charset val="134"/>
    </font>
    <font>
      <sz val="10.5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9" fontId="12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workbookViewId="0">
      <pane ySplit="4" topLeftCell="A45" activePane="bottomLeft" state="frozen"/>
      <selection/>
      <selection pane="bottomLeft" activeCell="A1" sqref="A1:Q53"/>
    </sheetView>
  </sheetViews>
  <sheetFormatPr defaultColWidth="9" defaultRowHeight="13.5"/>
  <cols>
    <col min="1" max="1" width="4.75" style="3" customWidth="1"/>
    <col min="2" max="2" width="12.875" style="4" customWidth="1"/>
    <col min="3" max="3" width="7.63333333333333" style="3" customWidth="1"/>
    <col min="4" max="4" width="5.5" style="3" customWidth="1"/>
    <col min="5" max="5" width="4.875" style="3" customWidth="1"/>
    <col min="6" max="6" width="4.625" style="3" customWidth="1"/>
    <col min="7" max="7" width="11.1416666666667" style="4" customWidth="1"/>
    <col min="8" max="8" width="10.125" style="4" customWidth="1"/>
    <col min="9" max="9" width="7.375" style="3" customWidth="1"/>
    <col min="10" max="10" width="6.875" style="3" customWidth="1"/>
    <col min="11" max="11" width="6.5" style="3" customWidth="1"/>
    <col min="12" max="12" width="9" style="3"/>
    <col min="13" max="13" width="6.875" style="3" customWidth="1"/>
    <col min="14" max="14" width="9.375" style="3"/>
    <col min="15" max="15" width="7" style="3" customWidth="1"/>
    <col min="16" max="16" width="12.875" style="3" customWidth="1"/>
    <col min="17" max="17" width="10.375" style="3"/>
    <col min="18" max="16384" width="9" style="3"/>
  </cols>
  <sheetData>
    <row r="1" ht="58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1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36.75" customHeight="1" spans="1:1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29" t="s">
        <v>10</v>
      </c>
      <c r="J3" s="8" t="s">
        <v>11</v>
      </c>
      <c r="K3" s="8" t="s">
        <v>12</v>
      </c>
      <c r="L3" s="8"/>
      <c r="M3" s="8" t="s">
        <v>13</v>
      </c>
      <c r="N3" s="8"/>
      <c r="O3" s="8" t="s">
        <v>14</v>
      </c>
      <c r="P3" s="8"/>
      <c r="Q3" s="36" t="s">
        <v>15</v>
      </c>
    </row>
    <row r="4" ht="29.25" customHeight="1" spans="1:17">
      <c r="A4" s="8"/>
      <c r="B4" s="9"/>
      <c r="C4" s="8"/>
      <c r="D4" s="8"/>
      <c r="E4" s="8"/>
      <c r="F4" s="8"/>
      <c r="G4" s="8"/>
      <c r="H4" s="8"/>
      <c r="I4" s="30"/>
      <c r="J4" s="8"/>
      <c r="K4" s="8" t="s">
        <v>16</v>
      </c>
      <c r="L4" s="8" t="s">
        <v>17</v>
      </c>
      <c r="M4" s="8" t="s">
        <v>16</v>
      </c>
      <c r="N4" s="8" t="s">
        <v>17</v>
      </c>
      <c r="O4" s="8" t="s">
        <v>16</v>
      </c>
      <c r="P4" s="8" t="s">
        <v>17</v>
      </c>
      <c r="Q4" s="37"/>
    </row>
    <row r="5" s="1" customFormat="1" ht="36" customHeight="1" spans="1:17">
      <c r="A5" s="8"/>
      <c r="B5" s="10" t="s">
        <v>18</v>
      </c>
      <c r="C5" s="11"/>
      <c r="D5" s="11"/>
      <c r="E5" s="12"/>
      <c r="F5" s="8"/>
      <c r="G5" s="8"/>
      <c r="H5" s="8"/>
      <c r="I5" s="30"/>
      <c r="J5" s="8"/>
      <c r="K5" s="8"/>
      <c r="L5" s="8">
        <f>SUM(L6:L18)</f>
        <v>28887.6</v>
      </c>
      <c r="M5" s="8"/>
      <c r="N5" s="8">
        <f>SUM(N6:N18)</f>
        <v>11184.6</v>
      </c>
      <c r="O5" s="8"/>
      <c r="P5" s="8">
        <f>SUM(P6:P18)</f>
        <v>1260</v>
      </c>
      <c r="Q5" s="8">
        <f>SUM(Q6:Q18)</f>
        <v>41332.2</v>
      </c>
    </row>
    <row r="6" s="1" customFormat="1" ht="36" customHeight="1" spans="1:17">
      <c r="A6" s="8">
        <v>1</v>
      </c>
      <c r="B6" s="13" t="s">
        <v>19</v>
      </c>
      <c r="C6" s="14" t="s">
        <v>20</v>
      </c>
      <c r="D6" s="14" t="s">
        <v>21</v>
      </c>
      <c r="E6" s="15">
        <v>22</v>
      </c>
      <c r="F6" s="16" t="s">
        <v>22</v>
      </c>
      <c r="G6" s="17" t="s">
        <v>23</v>
      </c>
      <c r="H6" s="17" t="s">
        <v>24</v>
      </c>
      <c r="I6" s="31">
        <v>4</v>
      </c>
      <c r="J6" s="16">
        <v>4299</v>
      </c>
      <c r="K6" s="32">
        <v>0.16</v>
      </c>
      <c r="L6" s="15">
        <f>687.8*I6</f>
        <v>2751.2</v>
      </c>
      <c r="M6" s="33">
        <v>0.065</v>
      </c>
      <c r="N6" s="15">
        <f>266.3*I6</f>
        <v>1065.2</v>
      </c>
      <c r="O6" s="34">
        <v>0.007</v>
      </c>
      <c r="P6" s="15">
        <f>30*I6</f>
        <v>120</v>
      </c>
      <c r="Q6" s="27">
        <f>SUM(P6+N6+L6)</f>
        <v>3936.4</v>
      </c>
    </row>
    <row r="7" s="1" customFormat="1" ht="36" customHeight="1" spans="1:17">
      <c r="A7" s="8">
        <v>2</v>
      </c>
      <c r="B7" s="13" t="s">
        <v>19</v>
      </c>
      <c r="C7" s="14" t="s">
        <v>25</v>
      </c>
      <c r="D7" s="14" t="s">
        <v>21</v>
      </c>
      <c r="E7" s="15">
        <v>22</v>
      </c>
      <c r="F7" s="16" t="s">
        <v>22</v>
      </c>
      <c r="G7" s="17" t="s">
        <v>23</v>
      </c>
      <c r="H7" s="17" t="s">
        <v>26</v>
      </c>
      <c r="I7" s="31">
        <v>3</v>
      </c>
      <c r="J7" s="16">
        <v>4299</v>
      </c>
      <c r="K7" s="32">
        <v>0.16</v>
      </c>
      <c r="L7" s="15">
        <f>687.8*I7</f>
        <v>2063.4</v>
      </c>
      <c r="M7" s="33">
        <v>0.065</v>
      </c>
      <c r="N7" s="15">
        <f>266.3*I7</f>
        <v>798.9</v>
      </c>
      <c r="O7" s="34">
        <v>0.007</v>
      </c>
      <c r="P7" s="15">
        <f>30*I7</f>
        <v>90</v>
      </c>
      <c r="Q7" s="27">
        <f>SUM(P7+N7+L7)</f>
        <v>2952.3</v>
      </c>
    </row>
    <row r="8" s="1" customFormat="1" ht="36" customHeight="1" spans="1:17">
      <c r="A8" s="8">
        <v>3</v>
      </c>
      <c r="B8" s="13" t="s">
        <v>19</v>
      </c>
      <c r="C8" s="14" t="s">
        <v>27</v>
      </c>
      <c r="D8" s="14" t="s">
        <v>21</v>
      </c>
      <c r="E8" s="15">
        <v>21</v>
      </c>
      <c r="F8" s="16" t="s">
        <v>22</v>
      </c>
      <c r="G8" s="17" t="s">
        <v>23</v>
      </c>
      <c r="H8" s="17" t="s">
        <v>26</v>
      </c>
      <c r="I8" s="31">
        <v>3</v>
      </c>
      <c r="J8" s="16">
        <v>4299</v>
      </c>
      <c r="K8" s="32">
        <v>0.16</v>
      </c>
      <c r="L8" s="15">
        <f>687.8*I8</f>
        <v>2063.4</v>
      </c>
      <c r="M8" s="33">
        <v>0.065</v>
      </c>
      <c r="N8" s="15">
        <f>266.3*I8</f>
        <v>798.9</v>
      </c>
      <c r="O8" s="34">
        <v>0.007</v>
      </c>
      <c r="P8" s="15">
        <f>30*I8</f>
        <v>90</v>
      </c>
      <c r="Q8" s="27">
        <f>SUM(P8+N8+L8)</f>
        <v>2952.3</v>
      </c>
    </row>
    <row r="9" s="1" customFormat="1" ht="36" customHeight="1" spans="1:17">
      <c r="A9" s="8">
        <v>4</v>
      </c>
      <c r="B9" s="13" t="s">
        <v>19</v>
      </c>
      <c r="C9" s="14" t="s">
        <v>28</v>
      </c>
      <c r="D9" s="14" t="s">
        <v>21</v>
      </c>
      <c r="E9" s="15">
        <v>21</v>
      </c>
      <c r="F9" s="16" t="s">
        <v>22</v>
      </c>
      <c r="G9" s="17" t="s">
        <v>23</v>
      </c>
      <c r="H9" s="17" t="s">
        <v>26</v>
      </c>
      <c r="I9" s="31">
        <v>3</v>
      </c>
      <c r="J9" s="16">
        <v>4299</v>
      </c>
      <c r="K9" s="32">
        <v>0.16</v>
      </c>
      <c r="L9" s="15">
        <f>687.8*I9</f>
        <v>2063.4</v>
      </c>
      <c r="M9" s="33">
        <v>0.065</v>
      </c>
      <c r="N9" s="15">
        <f>266.3*I9</f>
        <v>798.9</v>
      </c>
      <c r="O9" s="34">
        <v>0.007</v>
      </c>
      <c r="P9" s="15">
        <f>30*I9</f>
        <v>90</v>
      </c>
      <c r="Q9" s="27">
        <f>SUM(P9+N9+L9)</f>
        <v>2952.3</v>
      </c>
    </row>
    <row r="10" s="1" customFormat="1" ht="36" customHeight="1" spans="1:17">
      <c r="A10" s="8">
        <v>5</v>
      </c>
      <c r="B10" s="13" t="s">
        <v>19</v>
      </c>
      <c r="C10" s="14" t="s">
        <v>29</v>
      </c>
      <c r="D10" s="14" t="s">
        <v>21</v>
      </c>
      <c r="E10" s="15">
        <v>22</v>
      </c>
      <c r="F10" s="16" t="s">
        <v>22</v>
      </c>
      <c r="G10" s="17" t="s">
        <v>23</v>
      </c>
      <c r="H10" s="17" t="s">
        <v>24</v>
      </c>
      <c r="I10" s="31">
        <v>4</v>
      </c>
      <c r="J10" s="16">
        <v>4299</v>
      </c>
      <c r="K10" s="32">
        <v>0.16</v>
      </c>
      <c r="L10" s="15">
        <f>687.8*I10</f>
        <v>2751.2</v>
      </c>
      <c r="M10" s="33">
        <v>0.065</v>
      </c>
      <c r="N10" s="15">
        <f>266.3*I10</f>
        <v>1065.2</v>
      </c>
      <c r="O10" s="34">
        <v>0.007</v>
      </c>
      <c r="P10" s="15">
        <f>30*I10</f>
        <v>120</v>
      </c>
      <c r="Q10" s="27">
        <f>SUM(P10+N10+L10)</f>
        <v>3936.4</v>
      </c>
    </row>
    <row r="11" s="1" customFormat="1" ht="36" customHeight="1" spans="1:17">
      <c r="A11" s="8">
        <v>6</v>
      </c>
      <c r="B11" s="13" t="s">
        <v>19</v>
      </c>
      <c r="C11" s="14" t="s">
        <v>30</v>
      </c>
      <c r="D11" s="14" t="s">
        <v>21</v>
      </c>
      <c r="E11" s="15">
        <v>22</v>
      </c>
      <c r="F11" s="16" t="s">
        <v>22</v>
      </c>
      <c r="G11" s="17" t="s">
        <v>23</v>
      </c>
      <c r="H11" s="17" t="s">
        <v>26</v>
      </c>
      <c r="I11" s="31">
        <v>3</v>
      </c>
      <c r="J11" s="16">
        <v>4299</v>
      </c>
      <c r="K11" s="32">
        <v>0.16</v>
      </c>
      <c r="L11" s="15">
        <f t="shared" ref="L11:L19" si="0">687.8*I11</f>
        <v>2063.4</v>
      </c>
      <c r="M11" s="33">
        <v>0.065</v>
      </c>
      <c r="N11" s="15">
        <f t="shared" ref="N11:N19" si="1">266.3*I11</f>
        <v>798.9</v>
      </c>
      <c r="O11" s="34">
        <v>0.007</v>
      </c>
      <c r="P11" s="15">
        <f t="shared" ref="P11:P19" si="2">30*I11</f>
        <v>90</v>
      </c>
      <c r="Q11" s="27">
        <f t="shared" ref="Q11:Q19" si="3">SUM(P11+N11+L11)</f>
        <v>2952.3</v>
      </c>
    </row>
    <row r="12" s="1" customFormat="1" ht="36" customHeight="1" spans="1:17">
      <c r="A12" s="8">
        <v>7</v>
      </c>
      <c r="B12" s="13" t="s">
        <v>19</v>
      </c>
      <c r="C12" s="14" t="s">
        <v>31</v>
      </c>
      <c r="D12" s="14" t="s">
        <v>21</v>
      </c>
      <c r="E12" s="15">
        <v>21</v>
      </c>
      <c r="F12" s="16" t="s">
        <v>22</v>
      </c>
      <c r="G12" s="17" t="s">
        <v>23</v>
      </c>
      <c r="H12" s="17" t="s">
        <v>26</v>
      </c>
      <c r="I12" s="31">
        <v>3</v>
      </c>
      <c r="J12" s="16">
        <v>4299</v>
      </c>
      <c r="K12" s="32">
        <v>0.16</v>
      </c>
      <c r="L12" s="15">
        <f t="shared" si="0"/>
        <v>2063.4</v>
      </c>
      <c r="M12" s="33">
        <v>0.065</v>
      </c>
      <c r="N12" s="15">
        <f t="shared" si="1"/>
        <v>798.9</v>
      </c>
      <c r="O12" s="34">
        <v>0.007</v>
      </c>
      <c r="P12" s="15">
        <f t="shared" si="2"/>
        <v>90</v>
      </c>
      <c r="Q12" s="27">
        <f t="shared" si="3"/>
        <v>2952.3</v>
      </c>
    </row>
    <row r="13" s="1" customFormat="1" ht="36" customHeight="1" spans="1:17">
      <c r="A13" s="8">
        <v>8</v>
      </c>
      <c r="B13" s="13" t="s">
        <v>19</v>
      </c>
      <c r="C13" s="14" t="s">
        <v>32</v>
      </c>
      <c r="D13" s="14" t="s">
        <v>21</v>
      </c>
      <c r="E13" s="15">
        <v>22</v>
      </c>
      <c r="F13" s="16" t="s">
        <v>22</v>
      </c>
      <c r="G13" s="17" t="s">
        <v>23</v>
      </c>
      <c r="H13" s="17" t="s">
        <v>26</v>
      </c>
      <c r="I13" s="31">
        <v>3</v>
      </c>
      <c r="J13" s="16">
        <v>4299</v>
      </c>
      <c r="K13" s="32">
        <v>0.16</v>
      </c>
      <c r="L13" s="15">
        <f t="shared" si="0"/>
        <v>2063.4</v>
      </c>
      <c r="M13" s="33">
        <v>0.065</v>
      </c>
      <c r="N13" s="15">
        <f t="shared" si="1"/>
        <v>798.9</v>
      </c>
      <c r="O13" s="34">
        <v>0.007</v>
      </c>
      <c r="P13" s="15">
        <f t="shared" si="2"/>
        <v>90</v>
      </c>
      <c r="Q13" s="27">
        <f t="shared" si="3"/>
        <v>2952.3</v>
      </c>
    </row>
    <row r="14" s="1" customFormat="1" ht="36" customHeight="1" spans="1:17">
      <c r="A14" s="8">
        <v>9</v>
      </c>
      <c r="B14" s="13" t="s">
        <v>19</v>
      </c>
      <c r="C14" s="14" t="s">
        <v>33</v>
      </c>
      <c r="D14" s="14" t="s">
        <v>21</v>
      </c>
      <c r="E14" s="15">
        <v>21</v>
      </c>
      <c r="F14" s="16" t="s">
        <v>22</v>
      </c>
      <c r="G14" s="17" t="s">
        <v>23</v>
      </c>
      <c r="H14" s="17" t="s">
        <v>26</v>
      </c>
      <c r="I14" s="31">
        <v>3</v>
      </c>
      <c r="J14" s="16">
        <v>4299</v>
      </c>
      <c r="K14" s="32">
        <v>0.16</v>
      </c>
      <c r="L14" s="15">
        <f t="shared" si="0"/>
        <v>2063.4</v>
      </c>
      <c r="M14" s="33">
        <v>0.065</v>
      </c>
      <c r="N14" s="15">
        <f t="shared" si="1"/>
        <v>798.9</v>
      </c>
      <c r="O14" s="34">
        <v>0.007</v>
      </c>
      <c r="P14" s="15">
        <f t="shared" si="2"/>
        <v>90</v>
      </c>
      <c r="Q14" s="27">
        <f t="shared" si="3"/>
        <v>2952.3</v>
      </c>
    </row>
    <row r="15" s="1" customFormat="1" ht="36" customHeight="1" spans="1:17">
      <c r="A15" s="8">
        <v>10</v>
      </c>
      <c r="B15" s="13" t="s">
        <v>19</v>
      </c>
      <c r="C15" s="14" t="s">
        <v>34</v>
      </c>
      <c r="D15" s="14" t="s">
        <v>21</v>
      </c>
      <c r="E15" s="15">
        <v>25</v>
      </c>
      <c r="F15" s="16" t="s">
        <v>22</v>
      </c>
      <c r="G15" s="17" t="s">
        <v>35</v>
      </c>
      <c r="H15" s="17" t="s">
        <v>24</v>
      </c>
      <c r="I15" s="14">
        <v>4</v>
      </c>
      <c r="J15" s="16">
        <v>4299</v>
      </c>
      <c r="K15" s="32">
        <v>0.16</v>
      </c>
      <c r="L15" s="15">
        <f t="shared" si="0"/>
        <v>2751.2</v>
      </c>
      <c r="M15" s="33">
        <v>0.065</v>
      </c>
      <c r="N15" s="15">
        <f t="shared" ref="N15:N24" si="4">266.3*I15</f>
        <v>1065.2</v>
      </c>
      <c r="O15" s="34">
        <v>0.007</v>
      </c>
      <c r="P15" s="15">
        <f t="shared" si="2"/>
        <v>120</v>
      </c>
      <c r="Q15" s="27">
        <f t="shared" ref="Q15:Q24" si="5">SUM(P15+N15+L15)</f>
        <v>3936.4</v>
      </c>
    </row>
    <row r="16" s="1" customFormat="1" ht="36" customHeight="1" spans="1:17">
      <c r="A16" s="8">
        <v>11</v>
      </c>
      <c r="B16" s="13" t="s">
        <v>19</v>
      </c>
      <c r="C16" s="14" t="s">
        <v>36</v>
      </c>
      <c r="D16" s="14" t="s">
        <v>21</v>
      </c>
      <c r="E16" s="15">
        <v>24</v>
      </c>
      <c r="F16" s="16" t="s">
        <v>22</v>
      </c>
      <c r="G16" s="17" t="s">
        <v>37</v>
      </c>
      <c r="H16" s="17" t="s">
        <v>38</v>
      </c>
      <c r="I16" s="14">
        <v>3</v>
      </c>
      <c r="J16" s="16">
        <v>4299</v>
      </c>
      <c r="K16" s="32">
        <v>0.16</v>
      </c>
      <c r="L16" s="15">
        <f t="shared" si="0"/>
        <v>2063.4</v>
      </c>
      <c r="M16" s="33">
        <v>0.065</v>
      </c>
      <c r="N16" s="15">
        <f t="shared" si="4"/>
        <v>798.9</v>
      </c>
      <c r="O16" s="34">
        <v>0.007</v>
      </c>
      <c r="P16" s="15">
        <f t="shared" si="2"/>
        <v>90</v>
      </c>
      <c r="Q16" s="27">
        <f t="shared" si="5"/>
        <v>2952.3</v>
      </c>
    </row>
    <row r="17" s="1" customFormat="1" ht="36" customHeight="1" spans="1:17">
      <c r="A17" s="8">
        <v>12</v>
      </c>
      <c r="B17" s="13" t="s">
        <v>19</v>
      </c>
      <c r="C17" s="14" t="s">
        <v>39</v>
      </c>
      <c r="D17" s="14" t="s">
        <v>21</v>
      </c>
      <c r="E17" s="15">
        <v>21</v>
      </c>
      <c r="F17" s="16" t="s">
        <v>22</v>
      </c>
      <c r="G17" s="17" t="s">
        <v>37</v>
      </c>
      <c r="H17" s="17" t="s">
        <v>38</v>
      </c>
      <c r="I17" s="14">
        <v>3</v>
      </c>
      <c r="J17" s="16">
        <v>4299</v>
      </c>
      <c r="K17" s="32">
        <v>0.16</v>
      </c>
      <c r="L17" s="15">
        <f t="shared" si="0"/>
        <v>2063.4</v>
      </c>
      <c r="M17" s="33">
        <v>0.065</v>
      </c>
      <c r="N17" s="15">
        <f t="shared" si="4"/>
        <v>798.9</v>
      </c>
      <c r="O17" s="34">
        <v>0.007</v>
      </c>
      <c r="P17" s="15">
        <f t="shared" si="2"/>
        <v>90</v>
      </c>
      <c r="Q17" s="27">
        <f t="shared" si="5"/>
        <v>2952.3</v>
      </c>
    </row>
    <row r="18" s="1" customFormat="1" ht="36" customHeight="1" spans="1:17">
      <c r="A18" s="8">
        <v>13</v>
      </c>
      <c r="B18" s="13" t="s">
        <v>19</v>
      </c>
      <c r="C18" s="14" t="s">
        <v>40</v>
      </c>
      <c r="D18" s="14" t="s">
        <v>21</v>
      </c>
      <c r="E18" s="15">
        <v>22</v>
      </c>
      <c r="F18" s="16" t="s">
        <v>22</v>
      </c>
      <c r="G18" s="17" t="s">
        <v>37</v>
      </c>
      <c r="H18" s="17" t="s">
        <v>38</v>
      </c>
      <c r="I18" s="14">
        <v>3</v>
      </c>
      <c r="J18" s="16">
        <v>4299</v>
      </c>
      <c r="K18" s="32">
        <v>0.16</v>
      </c>
      <c r="L18" s="15">
        <f t="shared" si="0"/>
        <v>2063.4</v>
      </c>
      <c r="M18" s="33">
        <v>0.065</v>
      </c>
      <c r="N18" s="15">
        <f t="shared" si="4"/>
        <v>798.9</v>
      </c>
      <c r="O18" s="34">
        <v>0.007</v>
      </c>
      <c r="P18" s="15">
        <f t="shared" si="2"/>
        <v>90</v>
      </c>
      <c r="Q18" s="27">
        <f t="shared" si="5"/>
        <v>2952.3</v>
      </c>
    </row>
    <row r="19" s="1" customFormat="1" ht="36" customHeight="1" spans="1:17">
      <c r="A19" s="8"/>
      <c r="B19" s="10" t="s">
        <v>41</v>
      </c>
      <c r="C19" s="11"/>
      <c r="D19" s="11"/>
      <c r="E19" s="12"/>
      <c r="F19" s="8"/>
      <c r="G19" s="8"/>
      <c r="H19" s="8"/>
      <c r="I19" s="30"/>
      <c r="J19" s="8"/>
      <c r="K19" s="8"/>
      <c r="L19" s="8">
        <f>SUM(L20:L24)</f>
        <v>4588.64</v>
      </c>
      <c r="M19" s="8"/>
      <c r="N19" s="8">
        <f>SUM(N20:N24)</f>
        <v>1864.1</v>
      </c>
      <c r="O19" s="8"/>
      <c r="P19" s="8">
        <f>SUM(P20:P24)</f>
        <v>200.76</v>
      </c>
      <c r="Q19" s="8">
        <f>SUM(Q20:Q24)</f>
        <v>6653.5</v>
      </c>
    </row>
    <row r="20" s="1" customFormat="1" ht="36" customHeight="1" spans="1:17">
      <c r="A20" s="8">
        <v>14</v>
      </c>
      <c r="B20" s="13" t="s">
        <v>42</v>
      </c>
      <c r="C20" s="14" t="s">
        <v>43</v>
      </c>
      <c r="D20" s="14" t="s">
        <v>21</v>
      </c>
      <c r="E20" s="15">
        <v>25</v>
      </c>
      <c r="F20" s="16" t="s">
        <v>22</v>
      </c>
      <c r="G20" s="17" t="s">
        <v>44</v>
      </c>
      <c r="H20" s="17" t="s">
        <v>45</v>
      </c>
      <c r="I20" s="31">
        <v>1</v>
      </c>
      <c r="J20" s="16">
        <v>4097</v>
      </c>
      <c r="K20" s="32">
        <v>0.16</v>
      </c>
      <c r="L20" s="15">
        <v>655.52</v>
      </c>
      <c r="M20" s="33">
        <v>0.065</v>
      </c>
      <c r="N20" s="15">
        <f t="shared" si="4"/>
        <v>266.3</v>
      </c>
      <c r="O20" s="34">
        <v>0.007</v>
      </c>
      <c r="P20" s="15">
        <v>28.68</v>
      </c>
      <c r="Q20" s="27">
        <f t="shared" si="5"/>
        <v>950.5</v>
      </c>
    </row>
    <row r="21" s="1" customFormat="1" ht="36" customHeight="1" spans="1:17">
      <c r="A21" s="8">
        <v>15</v>
      </c>
      <c r="B21" s="13" t="s">
        <v>42</v>
      </c>
      <c r="C21" s="14" t="s">
        <v>46</v>
      </c>
      <c r="D21" s="14" t="s">
        <v>21</v>
      </c>
      <c r="E21" s="15">
        <v>23</v>
      </c>
      <c r="F21" s="16" t="s">
        <v>22</v>
      </c>
      <c r="G21" s="17" t="s">
        <v>47</v>
      </c>
      <c r="H21" s="17" t="s">
        <v>45</v>
      </c>
      <c r="I21" s="31">
        <v>1</v>
      </c>
      <c r="J21" s="16">
        <v>4097</v>
      </c>
      <c r="K21" s="32">
        <v>0.16</v>
      </c>
      <c r="L21" s="15">
        <v>655.52</v>
      </c>
      <c r="M21" s="33">
        <v>0.065</v>
      </c>
      <c r="N21" s="15">
        <f t="shared" si="4"/>
        <v>266.3</v>
      </c>
      <c r="O21" s="34">
        <v>0.007</v>
      </c>
      <c r="P21" s="15">
        <v>28.68</v>
      </c>
      <c r="Q21" s="27">
        <f t="shared" si="5"/>
        <v>950.5</v>
      </c>
    </row>
    <row r="22" s="1" customFormat="1" ht="36" customHeight="1" spans="1:17">
      <c r="A22" s="8">
        <v>16</v>
      </c>
      <c r="B22" s="13" t="s">
        <v>42</v>
      </c>
      <c r="C22" s="14" t="s">
        <v>48</v>
      </c>
      <c r="D22" s="14" t="s">
        <v>49</v>
      </c>
      <c r="E22" s="15">
        <v>23</v>
      </c>
      <c r="F22" s="16" t="s">
        <v>22</v>
      </c>
      <c r="G22" s="17" t="s">
        <v>50</v>
      </c>
      <c r="H22" s="17" t="s">
        <v>51</v>
      </c>
      <c r="I22" s="31">
        <v>2</v>
      </c>
      <c r="J22" s="16">
        <v>4097</v>
      </c>
      <c r="K22" s="32">
        <v>0.16</v>
      </c>
      <c r="L22" s="15">
        <f>655.52*I22</f>
        <v>1311.04</v>
      </c>
      <c r="M22" s="33">
        <v>0.065</v>
      </c>
      <c r="N22" s="15">
        <f t="shared" si="4"/>
        <v>532.6</v>
      </c>
      <c r="O22" s="34">
        <v>0.007</v>
      </c>
      <c r="P22" s="15">
        <f>28.68*I22</f>
        <v>57.36</v>
      </c>
      <c r="Q22" s="27">
        <f t="shared" si="5"/>
        <v>1901</v>
      </c>
    </row>
    <row r="23" s="1" customFormat="1" ht="36" customHeight="1" spans="1:17">
      <c r="A23" s="8">
        <v>17</v>
      </c>
      <c r="B23" s="13" t="s">
        <v>42</v>
      </c>
      <c r="C23" s="14" t="s">
        <v>52</v>
      </c>
      <c r="D23" s="14" t="s">
        <v>49</v>
      </c>
      <c r="E23" s="15">
        <v>23</v>
      </c>
      <c r="F23" s="16" t="s">
        <v>22</v>
      </c>
      <c r="G23" s="17" t="s">
        <v>53</v>
      </c>
      <c r="H23" s="17" t="s">
        <v>51</v>
      </c>
      <c r="I23" s="31">
        <v>2</v>
      </c>
      <c r="J23" s="16">
        <v>4097</v>
      </c>
      <c r="K23" s="32">
        <v>0.16</v>
      </c>
      <c r="L23" s="15">
        <f>655.52*I23</f>
        <v>1311.04</v>
      </c>
      <c r="M23" s="33">
        <v>0.065</v>
      </c>
      <c r="N23" s="15">
        <f t="shared" si="4"/>
        <v>532.6</v>
      </c>
      <c r="O23" s="34">
        <v>0.007</v>
      </c>
      <c r="P23" s="15">
        <f>28.68*I23</f>
        <v>57.36</v>
      </c>
      <c r="Q23" s="27">
        <f t="shared" si="5"/>
        <v>1901</v>
      </c>
    </row>
    <row r="24" s="1" customFormat="1" ht="36" customHeight="1" spans="1:17">
      <c r="A24" s="8">
        <v>18</v>
      </c>
      <c r="B24" s="13" t="s">
        <v>42</v>
      </c>
      <c r="C24" s="14" t="s">
        <v>54</v>
      </c>
      <c r="D24" s="14" t="s">
        <v>49</v>
      </c>
      <c r="E24" s="15">
        <v>23</v>
      </c>
      <c r="F24" s="16" t="s">
        <v>22</v>
      </c>
      <c r="G24" s="17" t="s">
        <v>55</v>
      </c>
      <c r="H24" s="17" t="s">
        <v>45</v>
      </c>
      <c r="I24" s="31">
        <v>1</v>
      </c>
      <c r="J24" s="16">
        <v>4097</v>
      </c>
      <c r="K24" s="32">
        <v>0.16</v>
      </c>
      <c r="L24" s="15">
        <v>655.52</v>
      </c>
      <c r="M24" s="33">
        <v>0.065</v>
      </c>
      <c r="N24" s="15">
        <f t="shared" si="4"/>
        <v>266.3</v>
      </c>
      <c r="O24" s="34">
        <v>0.007</v>
      </c>
      <c r="P24" s="15">
        <v>28.68</v>
      </c>
      <c r="Q24" s="27">
        <f t="shared" si="5"/>
        <v>950.5</v>
      </c>
    </row>
    <row r="25" s="1" customFormat="1" ht="36" customHeight="1" spans="1:17">
      <c r="A25" s="8"/>
      <c r="B25" s="10" t="s">
        <v>56</v>
      </c>
      <c r="C25" s="11"/>
      <c r="D25" s="11"/>
      <c r="E25" s="12"/>
      <c r="F25" s="8"/>
      <c r="G25" s="8"/>
      <c r="H25" s="8"/>
      <c r="I25" s="30"/>
      <c r="J25" s="8"/>
      <c r="K25" s="8"/>
      <c r="L25" s="8">
        <f t="shared" ref="L25:Q25" si="6">SUM(L26:L27)</f>
        <v>3439</v>
      </c>
      <c r="M25" s="8"/>
      <c r="N25" s="8">
        <f t="shared" si="6"/>
        <v>1331.5</v>
      </c>
      <c r="O25" s="8"/>
      <c r="P25" s="8">
        <f t="shared" si="6"/>
        <v>150</v>
      </c>
      <c r="Q25" s="8">
        <f t="shared" si="6"/>
        <v>4920.5</v>
      </c>
    </row>
    <row r="26" s="1" customFormat="1" ht="36" customHeight="1" spans="1:17">
      <c r="A26" s="8">
        <v>19</v>
      </c>
      <c r="B26" s="13" t="s">
        <v>57</v>
      </c>
      <c r="C26" s="14" t="s">
        <v>58</v>
      </c>
      <c r="D26" s="14" t="s">
        <v>49</v>
      </c>
      <c r="E26" s="15">
        <v>22</v>
      </c>
      <c r="F26" s="16" t="s">
        <v>22</v>
      </c>
      <c r="G26" s="17" t="s">
        <v>59</v>
      </c>
      <c r="H26" s="18">
        <v>2025.1</v>
      </c>
      <c r="I26" s="31">
        <v>1</v>
      </c>
      <c r="J26" s="16">
        <v>4299</v>
      </c>
      <c r="K26" s="32">
        <v>0.16</v>
      </c>
      <c r="L26" s="15">
        <f>687.8*I26</f>
        <v>687.8</v>
      </c>
      <c r="M26" s="33">
        <v>0.065</v>
      </c>
      <c r="N26" s="15">
        <f>266.3*I26</f>
        <v>266.3</v>
      </c>
      <c r="O26" s="34">
        <v>0.007</v>
      </c>
      <c r="P26" s="15">
        <f>30*I26</f>
        <v>30</v>
      </c>
      <c r="Q26" s="27">
        <f>SUM(P26+N26+L26)</f>
        <v>984.1</v>
      </c>
    </row>
    <row r="27" s="1" customFormat="1" ht="36" customHeight="1" spans="1:17">
      <c r="A27" s="8">
        <v>20</v>
      </c>
      <c r="B27" s="13" t="s">
        <v>57</v>
      </c>
      <c r="C27" s="14" t="s">
        <v>60</v>
      </c>
      <c r="D27" s="14" t="s">
        <v>49</v>
      </c>
      <c r="E27" s="15">
        <v>22</v>
      </c>
      <c r="F27" s="16" t="s">
        <v>22</v>
      </c>
      <c r="G27" s="17" t="s">
        <v>61</v>
      </c>
      <c r="H27" s="17" t="s">
        <v>24</v>
      </c>
      <c r="I27" s="31">
        <v>4</v>
      </c>
      <c r="J27" s="16">
        <v>4299</v>
      </c>
      <c r="K27" s="32">
        <v>0.16</v>
      </c>
      <c r="L27" s="15">
        <f>687.8*I27</f>
        <v>2751.2</v>
      </c>
      <c r="M27" s="33">
        <v>0.065</v>
      </c>
      <c r="N27" s="15">
        <f>266.3*I27</f>
        <v>1065.2</v>
      </c>
      <c r="O27" s="34">
        <v>0.007</v>
      </c>
      <c r="P27" s="15">
        <f>30*I27</f>
        <v>120</v>
      </c>
      <c r="Q27" s="27">
        <f>SUM(P27+N27+L27)</f>
        <v>3936.4</v>
      </c>
    </row>
    <row r="28" s="1" customFormat="1" ht="36" customHeight="1" spans="1:17">
      <c r="A28" s="8"/>
      <c r="B28" s="10" t="s">
        <v>62</v>
      </c>
      <c r="C28" s="11"/>
      <c r="D28" s="11"/>
      <c r="E28" s="12"/>
      <c r="F28" s="8"/>
      <c r="G28" s="8"/>
      <c r="H28" s="8"/>
      <c r="I28" s="30"/>
      <c r="J28" s="8"/>
      <c r="K28" s="8"/>
      <c r="L28" s="8">
        <f t="shared" ref="L28:Q28" si="7">SUM(L29:L30)</f>
        <v>3439</v>
      </c>
      <c r="M28" s="8"/>
      <c r="N28" s="8">
        <f t="shared" si="7"/>
        <v>1331.5</v>
      </c>
      <c r="O28" s="8"/>
      <c r="P28" s="8">
        <f t="shared" si="7"/>
        <v>150</v>
      </c>
      <c r="Q28" s="8">
        <f t="shared" si="7"/>
        <v>4920.5</v>
      </c>
    </row>
    <row r="29" s="1" customFormat="1" ht="36" customHeight="1" spans="1:17">
      <c r="A29" s="8">
        <v>21</v>
      </c>
      <c r="B29" s="13" t="s">
        <v>63</v>
      </c>
      <c r="C29" s="14" t="s">
        <v>64</v>
      </c>
      <c r="D29" s="14" t="s">
        <v>21</v>
      </c>
      <c r="E29" s="15">
        <v>23</v>
      </c>
      <c r="F29" s="16" t="s">
        <v>22</v>
      </c>
      <c r="G29" s="17" t="s">
        <v>35</v>
      </c>
      <c r="H29" s="18">
        <v>2025.1</v>
      </c>
      <c r="I29" s="31">
        <v>1</v>
      </c>
      <c r="J29" s="16">
        <v>4299</v>
      </c>
      <c r="K29" s="32">
        <v>0.16</v>
      </c>
      <c r="L29" s="15">
        <f>687.8*I29</f>
        <v>687.8</v>
      </c>
      <c r="M29" s="33">
        <v>0.065</v>
      </c>
      <c r="N29" s="15">
        <f>266.3*I29</f>
        <v>266.3</v>
      </c>
      <c r="O29" s="34">
        <v>0.007</v>
      </c>
      <c r="P29" s="15">
        <f>30*I29</f>
        <v>30</v>
      </c>
      <c r="Q29" s="27">
        <f>SUM(P29+N29+L29)</f>
        <v>984.1</v>
      </c>
    </row>
    <row r="30" s="2" customFormat="1" ht="35" customHeight="1" spans="1:17">
      <c r="A30" s="8">
        <v>22</v>
      </c>
      <c r="B30" s="19" t="s">
        <v>63</v>
      </c>
      <c r="C30" s="20" t="s">
        <v>65</v>
      </c>
      <c r="D30" s="20" t="s">
        <v>49</v>
      </c>
      <c r="E30" s="20">
        <v>24</v>
      </c>
      <c r="F30" s="21" t="s">
        <v>22</v>
      </c>
      <c r="G30" s="19" t="s">
        <v>66</v>
      </c>
      <c r="H30" s="17" t="s">
        <v>24</v>
      </c>
      <c r="I30" s="31">
        <v>4</v>
      </c>
      <c r="J30" s="16">
        <v>4299</v>
      </c>
      <c r="K30" s="32">
        <v>0.16</v>
      </c>
      <c r="L30" s="15">
        <f>687.8*I30</f>
        <v>2751.2</v>
      </c>
      <c r="M30" s="33">
        <v>0.065</v>
      </c>
      <c r="N30" s="15">
        <f>266.3*I30</f>
        <v>1065.2</v>
      </c>
      <c r="O30" s="34">
        <v>0.007</v>
      </c>
      <c r="P30" s="15">
        <f>30*I30</f>
        <v>120</v>
      </c>
      <c r="Q30" s="27">
        <f>SUM(P30+N30+L30)</f>
        <v>3936.4</v>
      </c>
    </row>
    <row r="31" s="1" customFormat="1" ht="36" customHeight="1" spans="1:17">
      <c r="A31" s="8"/>
      <c r="B31" s="10" t="s">
        <v>67</v>
      </c>
      <c r="C31" s="11"/>
      <c r="D31" s="11"/>
      <c r="E31" s="12"/>
      <c r="F31" s="8"/>
      <c r="G31" s="8"/>
      <c r="H31" s="8"/>
      <c r="I31" s="30"/>
      <c r="J31" s="8"/>
      <c r="K31" s="8"/>
      <c r="L31" s="8">
        <f t="shared" ref="L31:Q31" si="8">SUM(L32)</f>
        <v>2751.2</v>
      </c>
      <c r="M31" s="8"/>
      <c r="N31" s="8">
        <f t="shared" si="8"/>
        <v>1065.2</v>
      </c>
      <c r="O31" s="8"/>
      <c r="P31" s="8">
        <f t="shared" si="8"/>
        <v>120</v>
      </c>
      <c r="Q31" s="8">
        <f t="shared" si="8"/>
        <v>3936.4</v>
      </c>
    </row>
    <row r="32" s="1" customFormat="1" ht="36" customHeight="1" spans="1:17">
      <c r="A32" s="8">
        <v>23</v>
      </c>
      <c r="B32" s="13" t="s">
        <v>68</v>
      </c>
      <c r="C32" s="14" t="s">
        <v>69</v>
      </c>
      <c r="D32" s="14" t="s">
        <v>49</v>
      </c>
      <c r="E32" s="15">
        <v>22</v>
      </c>
      <c r="F32" s="16" t="s">
        <v>22</v>
      </c>
      <c r="G32" s="17" t="s">
        <v>50</v>
      </c>
      <c r="H32" s="17" t="s">
        <v>24</v>
      </c>
      <c r="I32" s="31">
        <v>4</v>
      </c>
      <c r="J32" s="16">
        <v>4299</v>
      </c>
      <c r="K32" s="32">
        <v>0.16</v>
      </c>
      <c r="L32" s="15">
        <f>687.8*I32</f>
        <v>2751.2</v>
      </c>
      <c r="M32" s="33">
        <v>0.065</v>
      </c>
      <c r="N32" s="15">
        <f>266.3*I32</f>
        <v>1065.2</v>
      </c>
      <c r="O32" s="34">
        <v>0.007</v>
      </c>
      <c r="P32" s="15">
        <f>30*I32</f>
        <v>120</v>
      </c>
      <c r="Q32" s="27">
        <f>SUM(P32+N32+L32)</f>
        <v>3936.4</v>
      </c>
    </row>
    <row r="33" s="1" customFormat="1" ht="35" customHeight="1" spans="1:17">
      <c r="A33" s="8"/>
      <c r="B33" s="10" t="s">
        <v>70</v>
      </c>
      <c r="C33" s="22"/>
      <c r="D33" s="22"/>
      <c r="E33" s="12"/>
      <c r="F33" s="8"/>
      <c r="G33" s="8"/>
      <c r="H33" s="8"/>
      <c r="I33" s="30"/>
      <c r="J33" s="8"/>
      <c r="K33" s="8"/>
      <c r="L33" s="8">
        <f>SUM(L34:L34)</f>
        <v>2751.2</v>
      </c>
      <c r="M33" s="8"/>
      <c r="N33" s="8">
        <f>SUM(N34:N34)</f>
        <v>1065.2</v>
      </c>
      <c r="O33" s="8"/>
      <c r="P33" s="8">
        <f>SUM(P34:P34)</f>
        <v>120</v>
      </c>
      <c r="Q33" s="8">
        <f>SUM(Q34:Q34)</f>
        <v>3936.4</v>
      </c>
    </row>
    <row r="34" s="1" customFormat="1" ht="39" customHeight="1" spans="1:17">
      <c r="A34" s="8">
        <v>24</v>
      </c>
      <c r="B34" s="13" t="s">
        <v>71</v>
      </c>
      <c r="C34" s="20" t="s">
        <v>72</v>
      </c>
      <c r="D34" s="20" t="s">
        <v>49</v>
      </c>
      <c r="E34" s="15">
        <v>23</v>
      </c>
      <c r="F34" s="16" t="s">
        <v>22</v>
      </c>
      <c r="G34" s="17" t="s">
        <v>73</v>
      </c>
      <c r="H34" s="17" t="s">
        <v>24</v>
      </c>
      <c r="I34" s="31">
        <v>4</v>
      </c>
      <c r="J34" s="16">
        <v>4299</v>
      </c>
      <c r="K34" s="32">
        <v>0.16</v>
      </c>
      <c r="L34" s="15">
        <f>687.8*I34</f>
        <v>2751.2</v>
      </c>
      <c r="M34" s="33">
        <v>0.065</v>
      </c>
      <c r="N34" s="15">
        <f>266.3*I34</f>
        <v>1065.2</v>
      </c>
      <c r="O34" s="34">
        <v>0.007</v>
      </c>
      <c r="P34" s="15">
        <f>30*I34</f>
        <v>120</v>
      </c>
      <c r="Q34" s="27">
        <f>SUM(P34+N34+L34)</f>
        <v>3936.4</v>
      </c>
    </row>
    <row r="35" s="1" customFormat="1" ht="35" customHeight="1" spans="1:17">
      <c r="A35" s="8"/>
      <c r="B35" s="10" t="s">
        <v>74</v>
      </c>
      <c r="C35" s="22"/>
      <c r="D35" s="22"/>
      <c r="E35" s="12"/>
      <c r="F35" s="8"/>
      <c r="G35" s="8"/>
      <c r="H35" s="8"/>
      <c r="I35" s="30"/>
      <c r="J35" s="8"/>
      <c r="K35" s="8"/>
      <c r="L35" s="8">
        <f>SUM(L36:L38)</f>
        <v>6190.2</v>
      </c>
      <c r="M35" s="8"/>
      <c r="N35" s="8">
        <f>SUM(N36:N38)</f>
        <v>2396.7</v>
      </c>
      <c r="O35" s="8"/>
      <c r="P35" s="8">
        <f>SUM(P36:P38)</f>
        <v>270</v>
      </c>
      <c r="Q35" s="8">
        <f>SUM(Q36:Q38)</f>
        <v>8856.9</v>
      </c>
    </row>
    <row r="36" s="1" customFormat="1" ht="35" customHeight="1" spans="1:17">
      <c r="A36" s="8">
        <v>25</v>
      </c>
      <c r="B36" s="13" t="s">
        <v>75</v>
      </c>
      <c r="C36" s="20" t="s">
        <v>76</v>
      </c>
      <c r="D36" s="20" t="s">
        <v>49</v>
      </c>
      <c r="E36" s="15">
        <v>23</v>
      </c>
      <c r="F36" s="16" t="s">
        <v>22</v>
      </c>
      <c r="G36" s="17" t="s">
        <v>77</v>
      </c>
      <c r="H36" s="17" t="s">
        <v>24</v>
      </c>
      <c r="I36" s="14">
        <v>4</v>
      </c>
      <c r="J36" s="16">
        <v>4299</v>
      </c>
      <c r="K36" s="32">
        <v>0.16</v>
      </c>
      <c r="L36" s="15">
        <f t="shared" ref="L36:L38" si="9">687.8*I36</f>
        <v>2751.2</v>
      </c>
      <c r="M36" s="33">
        <v>0.065</v>
      </c>
      <c r="N36" s="15">
        <f>266.3*I36</f>
        <v>1065.2</v>
      </c>
      <c r="O36" s="34">
        <v>0.007</v>
      </c>
      <c r="P36" s="15">
        <f t="shared" ref="P36:P38" si="10">30*I36</f>
        <v>120</v>
      </c>
      <c r="Q36" s="27">
        <f t="shared" ref="Q36:Q38" si="11">SUM(P36+N36+L36)</f>
        <v>3936.4</v>
      </c>
    </row>
    <row r="37" s="1" customFormat="1" ht="35" customHeight="1" spans="1:17">
      <c r="A37" s="8">
        <v>26</v>
      </c>
      <c r="B37" s="13" t="s">
        <v>75</v>
      </c>
      <c r="C37" s="20" t="s">
        <v>78</v>
      </c>
      <c r="D37" s="20" t="s">
        <v>49</v>
      </c>
      <c r="E37" s="15">
        <v>22</v>
      </c>
      <c r="F37" s="16" t="s">
        <v>22</v>
      </c>
      <c r="G37" s="17" t="s">
        <v>77</v>
      </c>
      <c r="H37" s="17" t="s">
        <v>24</v>
      </c>
      <c r="I37" s="14">
        <v>4</v>
      </c>
      <c r="J37" s="16">
        <v>4299</v>
      </c>
      <c r="K37" s="32">
        <v>0.16</v>
      </c>
      <c r="L37" s="15">
        <f t="shared" si="9"/>
        <v>2751.2</v>
      </c>
      <c r="M37" s="33">
        <v>0.065</v>
      </c>
      <c r="N37" s="15">
        <f>266.3*I37</f>
        <v>1065.2</v>
      </c>
      <c r="O37" s="34">
        <v>0.007</v>
      </c>
      <c r="P37" s="15">
        <f t="shared" si="10"/>
        <v>120</v>
      </c>
      <c r="Q37" s="27">
        <f t="shared" si="11"/>
        <v>3936.4</v>
      </c>
    </row>
    <row r="38" s="1" customFormat="1" ht="35" customHeight="1" spans="1:17">
      <c r="A38" s="8">
        <v>27</v>
      </c>
      <c r="B38" s="13" t="s">
        <v>75</v>
      </c>
      <c r="C38" s="20" t="s">
        <v>79</v>
      </c>
      <c r="D38" s="20" t="s">
        <v>21</v>
      </c>
      <c r="E38" s="15">
        <v>22</v>
      </c>
      <c r="F38" s="16" t="s">
        <v>22</v>
      </c>
      <c r="G38" s="17" t="s">
        <v>80</v>
      </c>
      <c r="H38" s="18">
        <v>2025.1</v>
      </c>
      <c r="I38" s="14">
        <v>1</v>
      </c>
      <c r="J38" s="16">
        <v>4299</v>
      </c>
      <c r="K38" s="32">
        <v>0.16</v>
      </c>
      <c r="L38" s="15">
        <f t="shared" si="9"/>
        <v>687.8</v>
      </c>
      <c r="M38" s="33">
        <v>0.065</v>
      </c>
      <c r="N38" s="15">
        <f>266.3*I38</f>
        <v>266.3</v>
      </c>
      <c r="O38" s="34">
        <v>0.007</v>
      </c>
      <c r="P38" s="15">
        <f t="shared" si="10"/>
        <v>30</v>
      </c>
      <c r="Q38" s="27">
        <f t="shared" si="11"/>
        <v>984.1</v>
      </c>
    </row>
    <row r="39" s="1" customFormat="1" ht="35" customHeight="1" spans="1:17">
      <c r="A39" s="8"/>
      <c r="B39" s="10" t="s">
        <v>81</v>
      </c>
      <c r="C39" s="22"/>
      <c r="D39" s="22"/>
      <c r="E39" s="12"/>
      <c r="F39" s="8"/>
      <c r="G39" s="8"/>
      <c r="H39" s="8"/>
      <c r="I39" s="30"/>
      <c r="J39" s="8"/>
      <c r="K39" s="8"/>
      <c r="L39" s="8">
        <f>SUM(L40:L41)</f>
        <v>3439</v>
      </c>
      <c r="M39" s="8"/>
      <c r="N39" s="8">
        <f>SUM(N40:N41)</f>
        <v>1331.5</v>
      </c>
      <c r="O39" s="8"/>
      <c r="P39" s="8">
        <f>SUM(P40:P41)</f>
        <v>150</v>
      </c>
      <c r="Q39" s="8">
        <f>SUM(Q40:Q41)</f>
        <v>4920.5</v>
      </c>
    </row>
    <row r="40" s="1" customFormat="1" ht="39" customHeight="1" spans="1:17">
      <c r="A40" s="8">
        <v>28</v>
      </c>
      <c r="B40" s="13" t="s">
        <v>82</v>
      </c>
      <c r="C40" s="20" t="s">
        <v>83</v>
      </c>
      <c r="D40" s="20" t="s">
        <v>21</v>
      </c>
      <c r="E40" s="15">
        <v>22</v>
      </c>
      <c r="F40" s="16" t="s">
        <v>22</v>
      </c>
      <c r="G40" s="17" t="s">
        <v>73</v>
      </c>
      <c r="H40" s="17" t="s">
        <v>24</v>
      </c>
      <c r="I40" s="14">
        <v>4</v>
      </c>
      <c r="J40" s="16">
        <v>4299</v>
      </c>
      <c r="K40" s="32">
        <v>0.16</v>
      </c>
      <c r="L40" s="15">
        <f>687.8*I40</f>
        <v>2751.2</v>
      </c>
      <c r="M40" s="33">
        <v>0.065</v>
      </c>
      <c r="N40" s="15">
        <f>266.3*I40</f>
        <v>1065.2</v>
      </c>
      <c r="O40" s="34">
        <v>0.007</v>
      </c>
      <c r="P40" s="15">
        <f>30*I40</f>
        <v>120</v>
      </c>
      <c r="Q40" s="27">
        <f>SUM(P40+N40+L40)</f>
        <v>3936.4</v>
      </c>
    </row>
    <row r="41" s="1" customFormat="1" ht="39" customHeight="1" spans="1:17">
      <c r="A41" s="8">
        <v>29</v>
      </c>
      <c r="B41" s="13" t="s">
        <v>82</v>
      </c>
      <c r="C41" s="20" t="s">
        <v>84</v>
      </c>
      <c r="D41" s="20" t="s">
        <v>21</v>
      </c>
      <c r="E41" s="15">
        <v>23</v>
      </c>
      <c r="F41" s="16" t="s">
        <v>22</v>
      </c>
      <c r="G41" s="17" t="s">
        <v>85</v>
      </c>
      <c r="H41" s="18">
        <v>2025.1</v>
      </c>
      <c r="I41" s="14">
        <v>1</v>
      </c>
      <c r="J41" s="16">
        <v>4299</v>
      </c>
      <c r="K41" s="32">
        <v>0.16</v>
      </c>
      <c r="L41" s="15">
        <f>687.8*I41</f>
        <v>687.8</v>
      </c>
      <c r="M41" s="33">
        <v>0.065</v>
      </c>
      <c r="N41" s="15">
        <f>266.3*I41</f>
        <v>266.3</v>
      </c>
      <c r="O41" s="34">
        <v>0.007</v>
      </c>
      <c r="P41" s="15">
        <f>30*I41</f>
        <v>30</v>
      </c>
      <c r="Q41" s="27">
        <f>SUM(P41+N41+L41)</f>
        <v>984.1</v>
      </c>
    </row>
    <row r="42" s="2" customFormat="1" ht="35" customHeight="1" spans="1:17">
      <c r="A42" s="23"/>
      <c r="B42" s="24" t="s">
        <v>86</v>
      </c>
      <c r="C42" s="22"/>
      <c r="D42" s="22"/>
      <c r="E42" s="25"/>
      <c r="F42" s="23"/>
      <c r="G42" s="23"/>
      <c r="H42" s="23"/>
      <c r="I42" s="35"/>
      <c r="J42" s="23"/>
      <c r="K42" s="23"/>
      <c r="L42" s="23">
        <f t="shared" ref="L42:Q42" si="12">SUM(L43)</f>
        <v>2751.2</v>
      </c>
      <c r="M42" s="23"/>
      <c r="N42" s="23">
        <f t="shared" si="12"/>
        <v>0</v>
      </c>
      <c r="O42" s="23"/>
      <c r="P42" s="23">
        <f t="shared" si="12"/>
        <v>120</v>
      </c>
      <c r="Q42" s="23">
        <f t="shared" si="12"/>
        <v>2871.2</v>
      </c>
    </row>
    <row r="43" s="2" customFormat="1" ht="35" customHeight="1" spans="1:17">
      <c r="A43" s="23">
        <v>30</v>
      </c>
      <c r="B43" s="19" t="s">
        <v>87</v>
      </c>
      <c r="C43" s="20" t="s">
        <v>88</v>
      </c>
      <c r="D43" s="20" t="s">
        <v>21</v>
      </c>
      <c r="E43" s="20">
        <v>24</v>
      </c>
      <c r="F43" s="21" t="s">
        <v>22</v>
      </c>
      <c r="G43" s="19" t="s">
        <v>89</v>
      </c>
      <c r="H43" s="17" t="s">
        <v>24</v>
      </c>
      <c r="I43" s="31">
        <v>4</v>
      </c>
      <c r="J43" s="16">
        <v>4299</v>
      </c>
      <c r="K43" s="32">
        <v>0.16</v>
      </c>
      <c r="L43" s="15">
        <f>687.8*I43</f>
        <v>2751.2</v>
      </c>
      <c r="M43" s="33">
        <v>0.065</v>
      </c>
      <c r="N43" s="15">
        <v>0</v>
      </c>
      <c r="O43" s="34">
        <v>0.007</v>
      </c>
      <c r="P43" s="15">
        <f>30*I43</f>
        <v>120</v>
      </c>
      <c r="Q43" s="27">
        <f>SUM(P43+N43+L43)</f>
        <v>2871.2</v>
      </c>
    </row>
    <row r="44" s="2" customFormat="1" ht="35" customHeight="1" spans="1:17">
      <c r="A44" s="23"/>
      <c r="B44" s="24" t="s">
        <v>90</v>
      </c>
      <c r="C44" s="22"/>
      <c r="D44" s="22"/>
      <c r="E44" s="25"/>
      <c r="F44" s="23"/>
      <c r="G44" s="23"/>
      <c r="H44" s="23"/>
      <c r="I44" s="35"/>
      <c r="J44" s="23"/>
      <c r="K44" s="23"/>
      <c r="L44" s="23">
        <f t="shared" ref="L44:Q44" si="13">SUM(L45)</f>
        <v>3439</v>
      </c>
      <c r="M44" s="23"/>
      <c r="N44" s="23">
        <f t="shared" si="13"/>
        <v>1331.5</v>
      </c>
      <c r="O44" s="23"/>
      <c r="P44" s="23">
        <f t="shared" si="13"/>
        <v>150</v>
      </c>
      <c r="Q44" s="23">
        <f t="shared" si="13"/>
        <v>4920.5</v>
      </c>
    </row>
    <row r="45" s="2" customFormat="1" ht="35" customHeight="1" spans="1:17">
      <c r="A45" s="23">
        <v>31</v>
      </c>
      <c r="B45" s="19" t="s">
        <v>91</v>
      </c>
      <c r="C45" s="20" t="s">
        <v>92</v>
      </c>
      <c r="D45" s="20" t="s">
        <v>21</v>
      </c>
      <c r="E45" s="20">
        <v>25</v>
      </c>
      <c r="F45" s="21" t="s">
        <v>22</v>
      </c>
      <c r="G45" s="19" t="s">
        <v>93</v>
      </c>
      <c r="H45" s="17" t="s">
        <v>94</v>
      </c>
      <c r="I45" s="31">
        <v>5</v>
      </c>
      <c r="J45" s="16">
        <v>4299</v>
      </c>
      <c r="K45" s="32">
        <v>0.16</v>
      </c>
      <c r="L45" s="15">
        <f>687.8*I45</f>
        <v>3439</v>
      </c>
      <c r="M45" s="33">
        <v>0.065</v>
      </c>
      <c r="N45" s="15">
        <f>266.3*I45</f>
        <v>1331.5</v>
      </c>
      <c r="O45" s="34">
        <v>0.007</v>
      </c>
      <c r="P45" s="15">
        <f>30*I45</f>
        <v>150</v>
      </c>
      <c r="Q45" s="27">
        <f>SUM(P45+N45+L45)</f>
        <v>4920.5</v>
      </c>
    </row>
    <row r="46" s="2" customFormat="1" ht="35" customHeight="1" spans="1:17">
      <c r="A46" s="23"/>
      <c r="B46" s="24" t="s">
        <v>95</v>
      </c>
      <c r="C46" s="22"/>
      <c r="D46" s="22"/>
      <c r="E46" s="25"/>
      <c r="F46" s="23"/>
      <c r="G46" s="23"/>
      <c r="H46" s="23"/>
      <c r="I46" s="35"/>
      <c r="J46" s="23"/>
      <c r="K46" s="23"/>
      <c r="L46" s="23">
        <f>SUM(L47:L48)</f>
        <v>4126.8</v>
      </c>
      <c r="M46" s="23"/>
      <c r="N46" s="23">
        <f>SUM(N47:N48)</f>
        <v>1597.8</v>
      </c>
      <c r="O46" s="23"/>
      <c r="P46" s="23">
        <f>SUM(P47:P48)</f>
        <v>180</v>
      </c>
      <c r="Q46" s="23">
        <f>SUM(Q47:Q48)</f>
        <v>5904.6</v>
      </c>
    </row>
    <row r="47" s="2" customFormat="1" ht="39" customHeight="1" spans="1:17">
      <c r="A47" s="23">
        <v>32</v>
      </c>
      <c r="B47" s="19" t="s">
        <v>96</v>
      </c>
      <c r="C47" s="20" t="s">
        <v>97</v>
      </c>
      <c r="D47" s="20" t="s">
        <v>49</v>
      </c>
      <c r="E47" s="20">
        <v>23</v>
      </c>
      <c r="F47" s="21" t="s">
        <v>22</v>
      </c>
      <c r="G47" s="19" t="s">
        <v>98</v>
      </c>
      <c r="H47" s="17" t="s">
        <v>99</v>
      </c>
      <c r="I47" s="31">
        <v>2</v>
      </c>
      <c r="J47" s="16">
        <v>4299</v>
      </c>
      <c r="K47" s="32">
        <v>0.16</v>
      </c>
      <c r="L47" s="15">
        <f>687.8*I47</f>
        <v>1375.6</v>
      </c>
      <c r="M47" s="33">
        <v>0.065</v>
      </c>
      <c r="N47" s="15">
        <f t="shared" ref="N47:N50" si="14">266.3*I47</f>
        <v>532.6</v>
      </c>
      <c r="O47" s="34">
        <v>0.007</v>
      </c>
      <c r="P47" s="15">
        <f>30*I47</f>
        <v>60</v>
      </c>
      <c r="Q47" s="27">
        <f>SUM(P47+N47+L47)</f>
        <v>1968.2</v>
      </c>
    </row>
    <row r="48" s="1" customFormat="1" ht="36" customHeight="1" spans="1:17">
      <c r="A48" s="23">
        <v>33</v>
      </c>
      <c r="B48" s="19" t="s">
        <v>96</v>
      </c>
      <c r="C48" s="20" t="s">
        <v>100</v>
      </c>
      <c r="D48" s="20" t="s">
        <v>49</v>
      </c>
      <c r="E48" s="20">
        <v>23</v>
      </c>
      <c r="F48" s="21" t="s">
        <v>22</v>
      </c>
      <c r="G48" s="19" t="s">
        <v>37</v>
      </c>
      <c r="H48" s="17" t="s">
        <v>101</v>
      </c>
      <c r="I48" s="31">
        <v>4</v>
      </c>
      <c r="J48" s="16">
        <v>4299</v>
      </c>
      <c r="K48" s="32">
        <v>0.16</v>
      </c>
      <c r="L48" s="15">
        <f>687.8*I48</f>
        <v>2751.2</v>
      </c>
      <c r="M48" s="33">
        <v>0.065</v>
      </c>
      <c r="N48" s="15">
        <f t="shared" si="14"/>
        <v>1065.2</v>
      </c>
      <c r="O48" s="34">
        <v>0.007</v>
      </c>
      <c r="P48" s="15">
        <f>30*I48</f>
        <v>120</v>
      </c>
      <c r="Q48" s="27">
        <f>SUM(P48+N48+L48)</f>
        <v>3936.4</v>
      </c>
    </row>
    <row r="49" s="1" customFormat="1" ht="36" customHeight="1" spans="1:17">
      <c r="A49" s="23"/>
      <c r="B49" s="26" t="s">
        <v>102</v>
      </c>
      <c r="C49" s="26"/>
      <c r="D49" s="26"/>
      <c r="E49" s="26"/>
      <c r="F49" s="23"/>
      <c r="G49" s="23"/>
      <c r="H49" s="23"/>
      <c r="I49" s="23"/>
      <c r="J49" s="23"/>
      <c r="K49" s="23"/>
      <c r="L49" s="23">
        <f>SUM(L50:L51)</f>
        <v>687.8</v>
      </c>
      <c r="M49" s="23"/>
      <c r="N49" s="23">
        <f>SUM(N50:N51)</f>
        <v>266.3</v>
      </c>
      <c r="O49" s="23"/>
      <c r="P49" s="23">
        <f>SUM(P50:P51)</f>
        <v>30</v>
      </c>
      <c r="Q49" s="23">
        <f>SUM(Q50:Q51)</f>
        <v>984.1</v>
      </c>
    </row>
    <row r="50" s="1" customFormat="1" ht="36" customHeight="1" spans="1:17">
      <c r="A50" s="23">
        <v>34</v>
      </c>
      <c r="B50" s="19" t="s">
        <v>103</v>
      </c>
      <c r="C50" s="20" t="s">
        <v>104</v>
      </c>
      <c r="D50" s="20" t="s">
        <v>49</v>
      </c>
      <c r="E50" s="20">
        <v>22</v>
      </c>
      <c r="F50" s="21" t="s">
        <v>22</v>
      </c>
      <c r="G50" s="19" t="s">
        <v>105</v>
      </c>
      <c r="H50" s="17">
        <v>2025.11</v>
      </c>
      <c r="I50" s="14">
        <v>1</v>
      </c>
      <c r="J50" s="16">
        <v>4299</v>
      </c>
      <c r="K50" s="32">
        <v>0.16</v>
      </c>
      <c r="L50" s="15">
        <f>687.8*I50</f>
        <v>687.8</v>
      </c>
      <c r="M50" s="33">
        <v>0.065</v>
      </c>
      <c r="N50" s="15">
        <f t="shared" si="14"/>
        <v>266.3</v>
      </c>
      <c r="O50" s="34">
        <v>0.007</v>
      </c>
      <c r="P50" s="15">
        <f>30*I50</f>
        <v>30</v>
      </c>
      <c r="Q50" s="27">
        <f>SUM(P50+N50+L50)</f>
        <v>984.1</v>
      </c>
    </row>
    <row r="51" s="1" customFormat="1" ht="36" customHeight="1" spans="1:17">
      <c r="A51" s="27" t="s">
        <v>106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8"/>
    </row>
    <row r="52" ht="55" customHeight="1" spans="1:16">
      <c r="A52" s="28" t="s">
        <v>107</v>
      </c>
      <c r="C52" s="4"/>
      <c r="D52" s="4"/>
      <c r="E52" s="4"/>
      <c r="F52" s="4"/>
      <c r="I52" s="4"/>
      <c r="J52" s="4"/>
      <c r="K52" s="4"/>
      <c r="L52" s="4"/>
      <c r="M52" s="4"/>
      <c r="N52" s="4"/>
      <c r="O52" s="4"/>
      <c r="P52" s="4"/>
    </row>
    <row r="53" ht="23" customHeight="1" spans="2:12">
      <c r="B53" s="4" t="s">
        <v>108</v>
      </c>
      <c r="L53" s="3" t="s">
        <v>109</v>
      </c>
    </row>
  </sheetData>
  <mergeCells count="30">
    <mergeCell ref="A1:Q1"/>
    <mergeCell ref="A2:Q2"/>
    <mergeCell ref="K3:L3"/>
    <mergeCell ref="M3:N3"/>
    <mergeCell ref="O3:P3"/>
    <mergeCell ref="B5:E5"/>
    <mergeCell ref="B19:E19"/>
    <mergeCell ref="B25:E25"/>
    <mergeCell ref="B28:E28"/>
    <mergeCell ref="B31:E31"/>
    <mergeCell ref="B33:E33"/>
    <mergeCell ref="B35:E35"/>
    <mergeCell ref="B39:E39"/>
    <mergeCell ref="B42:E42"/>
    <mergeCell ref="B44:E44"/>
    <mergeCell ref="B46:E46"/>
    <mergeCell ref="B49:E49"/>
    <mergeCell ref="A51:Q51"/>
    <mergeCell ref="A52:P5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</mergeCells>
  <conditionalFormatting sqref="C3:C4 C53:C1048576">
    <cfRule type="duplicateValues" dxfId="0" priority="58"/>
  </conditionalFormatting>
  <pageMargins left="0.747916666666667" right="0.629861111111111" top="0.865972222222222" bottom="0.511805555555556" header="0.275" footer="0.275"/>
  <pageSetup paperSize="9" scale="6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hsh</cp:lastModifiedBy>
  <dcterms:created xsi:type="dcterms:W3CDTF">2020-11-25T01:41:00Z</dcterms:created>
  <cp:lastPrinted>2020-11-25T01:53:00Z</cp:lastPrinted>
  <dcterms:modified xsi:type="dcterms:W3CDTF">2025-11-20T00:52:24Z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8D0B177E51904EB1BE67B2BC964B7F9B_13</vt:lpwstr>
  </property>
  <property fmtid="{D5CDD505-2E9C-101B-9397-08002B2CF9AE}" pid="4" name="KSOProductBuildVer">
    <vt:lpwstr>2052-12.1.0.23125</vt:lpwstr>
  </property>
</Properties>
</file>